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3"/>
  </bookViews>
  <sheets>
    <sheet name="2004 и старше" sheetId="2" r:id="rId1"/>
    <sheet name="2005-2006" sheetId="3" r:id="rId2"/>
    <sheet name="2007-2008" sheetId="4" r:id="rId3"/>
    <sheet name="2009-2010" sheetId="5" r:id="rId4"/>
    <sheet name="2011" sheetId="6" r:id="rId5"/>
    <sheet name="2011-2012" sheetId="7" r:id="rId6"/>
  </sheets>
  <externalReferences>
    <externalReference r:id="rId7"/>
  </externalReferences>
  <definedNames>
    <definedName name="День">[1]Справочник!$H$3:$H$33</definedName>
    <definedName name="Месяц">[1]Справочник!$C$3:$C$14</definedName>
    <definedName name="_xlnm.Print_Area" localSheetId="0">'2004 и старше'!$A$1:$AE$56</definedName>
    <definedName name="_xlnm.Print_Area" localSheetId="2">'2007-2008'!$A$1:$U$50</definedName>
    <definedName name="Пол">[1]Справочник!$B$3:$B$4</definedName>
    <definedName name="Регион">[1]Справочник!$F$3:$F$94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7"/>
  <c r="U36"/>
  <c r="U37"/>
  <c r="U38"/>
  <c r="U39"/>
  <c r="U40"/>
  <c r="U41"/>
  <c r="U42"/>
  <c r="U43"/>
  <c r="U44"/>
  <c r="U29"/>
  <c r="U30"/>
  <c r="U31"/>
  <c r="U32"/>
  <c r="U33"/>
  <c r="U34"/>
  <c r="U35"/>
  <c r="U28"/>
  <c r="U11"/>
  <c r="U12"/>
  <c r="U13"/>
  <c r="U14"/>
  <c r="U15"/>
  <c r="U16"/>
  <c r="U17"/>
  <c r="U18"/>
  <c r="U19"/>
  <c r="U20"/>
  <c r="U21"/>
  <c r="U10"/>
  <c r="D55" i="5" l="1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5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14"/>
  <c r="D15" i="4"/>
  <c r="D16"/>
  <c r="D17"/>
  <c r="D18"/>
  <c r="D19"/>
  <c r="D20"/>
  <c r="D21"/>
  <c r="D22"/>
  <c r="D23"/>
  <c r="D24"/>
  <c r="D25"/>
  <c r="D26"/>
  <c r="D27"/>
  <c r="D28"/>
  <c r="D29"/>
  <c r="D30"/>
  <c r="D14"/>
  <c r="D35"/>
  <c r="D36"/>
  <c r="D37"/>
  <c r="D38"/>
  <c r="D39"/>
  <c r="D40"/>
  <c r="D41"/>
  <c r="D42"/>
  <c r="D43"/>
  <c r="D44"/>
  <c r="D45"/>
  <c r="D46"/>
  <c r="D47"/>
  <c r="D48"/>
  <c r="D49"/>
  <c r="D50"/>
  <c r="D34"/>
  <c r="F17" i="3" l="1"/>
  <c r="F18"/>
  <c r="F19"/>
  <c r="F20"/>
  <c r="F21"/>
  <c r="F22"/>
  <c r="F23"/>
  <c r="U32" l="1"/>
  <c r="U33"/>
  <c r="U34"/>
  <c r="U35"/>
  <c r="U36"/>
  <c r="U37"/>
  <c r="U38"/>
  <c r="U39"/>
  <c r="U40"/>
  <c r="U41"/>
  <c r="U42"/>
  <c r="N15" i="6" l="1"/>
  <c r="N16"/>
  <c r="N17"/>
  <c r="N18"/>
  <c r="N19"/>
  <c r="N20"/>
  <c r="N21"/>
  <c r="N22"/>
  <c r="J56" i="5"/>
  <c r="J55"/>
  <c r="J59"/>
  <c r="J58"/>
  <c r="J63"/>
  <c r="J57"/>
  <c r="J61"/>
  <c r="J64"/>
  <c r="J62"/>
  <c r="J65"/>
  <c r="J68"/>
  <c r="J60"/>
  <c r="J66"/>
  <c r="J70"/>
  <c r="J67"/>
  <c r="J73"/>
  <c r="J71"/>
  <c r="J72"/>
  <c r="J69"/>
  <c r="J74"/>
  <c r="J54"/>
  <c r="N56"/>
  <c r="N55"/>
  <c r="N59"/>
  <c r="N58"/>
  <c r="N63"/>
  <c r="N57"/>
  <c r="N61"/>
  <c r="N64"/>
  <c r="N62"/>
  <c r="N65"/>
  <c r="N68"/>
  <c r="N60"/>
  <c r="N66"/>
  <c r="N70"/>
  <c r="N67"/>
  <c r="N73"/>
  <c r="N71"/>
  <c r="N72"/>
  <c r="N69"/>
  <c r="N74"/>
  <c r="N54"/>
  <c r="L16"/>
  <c r="L15"/>
  <c r="L22"/>
  <c r="L17"/>
  <c r="L23"/>
  <c r="L18"/>
  <c r="L24"/>
  <c r="L27"/>
  <c r="L19"/>
  <c r="L20"/>
  <c r="L28"/>
  <c r="L31"/>
  <c r="L21"/>
  <c r="L26"/>
  <c r="L25"/>
  <c r="L33"/>
  <c r="L30"/>
  <c r="L32"/>
  <c r="L34"/>
  <c r="L35"/>
  <c r="L29"/>
  <c r="L36"/>
  <c r="L39"/>
  <c r="L37"/>
  <c r="L41"/>
  <c r="L40"/>
  <c r="L46"/>
  <c r="L42"/>
  <c r="L38"/>
  <c r="L43"/>
  <c r="L45"/>
  <c r="L47"/>
  <c r="L44"/>
  <c r="L14"/>
  <c r="Q27" i="2" l="1"/>
  <c r="Q28"/>
  <c r="Q30"/>
  <c r="Q29"/>
  <c r="Q32"/>
  <c r="Q33"/>
  <c r="Q34"/>
  <c r="Q35"/>
  <c r="Q31"/>
  <c r="Q13"/>
  <c r="Q11"/>
  <c r="Q15"/>
  <c r="Q14"/>
  <c r="Q16"/>
  <c r="Q17"/>
  <c r="Q18"/>
  <c r="Q20"/>
  <c r="Q21"/>
  <c r="Q19"/>
  <c r="Q12"/>
  <c r="H41" i="3" l="1"/>
  <c r="H40"/>
  <c r="H39"/>
  <c r="H37"/>
  <c r="H33"/>
  <c r="H36"/>
  <c r="H35"/>
  <c r="H32"/>
  <c r="H38"/>
  <c r="H34"/>
  <c r="H31"/>
  <c r="H42"/>
  <c r="N17" i="4" l="1"/>
  <c r="N14"/>
  <c r="N16"/>
  <c r="N18"/>
  <c r="N19"/>
  <c r="N21"/>
  <c r="N22"/>
  <c r="N20"/>
  <c r="N25"/>
  <c r="N23"/>
  <c r="N24"/>
  <c r="N26"/>
  <c r="N29"/>
  <c r="N27"/>
  <c r="N28"/>
  <c r="N30"/>
  <c r="N15"/>
  <c r="L17" l="1"/>
  <c r="L14"/>
  <c r="L16"/>
  <c r="L18"/>
  <c r="L19"/>
  <c r="L21"/>
  <c r="L22"/>
  <c r="L20"/>
  <c r="L25"/>
  <c r="L23"/>
  <c r="L24"/>
  <c r="L26"/>
  <c r="L29"/>
  <c r="L27"/>
  <c r="L28"/>
  <c r="L30"/>
  <c r="L16" i="3" l="1"/>
  <c r="T59" i="5" l="1"/>
  <c r="T67"/>
  <c r="T56"/>
  <c r="T62"/>
  <c r="T71"/>
  <c r="T66"/>
  <c r="T70"/>
  <c r="T60"/>
  <c r="T68"/>
  <c r="T57"/>
  <c r="T55"/>
  <c r="T64"/>
  <c r="T63"/>
  <c r="T61"/>
  <c r="T58"/>
  <c r="T73"/>
  <c r="T72"/>
  <c r="T74"/>
  <c r="T65"/>
  <c r="T69"/>
  <c r="R59"/>
  <c r="R67"/>
  <c r="R56"/>
  <c r="R62"/>
  <c r="R71"/>
  <c r="R66"/>
  <c r="R70"/>
  <c r="R60"/>
  <c r="R68"/>
  <c r="R57"/>
  <c r="R55"/>
  <c r="R64"/>
  <c r="R63"/>
  <c r="R61"/>
  <c r="R58"/>
  <c r="R73"/>
  <c r="R72"/>
  <c r="R74"/>
  <c r="R65"/>
  <c r="R69"/>
  <c r="L59"/>
  <c r="L67"/>
  <c r="L56"/>
  <c r="L62"/>
  <c r="L71"/>
  <c r="L66"/>
  <c r="L70"/>
  <c r="L60"/>
  <c r="L68"/>
  <c r="L57"/>
  <c r="L55"/>
  <c r="L64"/>
  <c r="L63"/>
  <c r="L61"/>
  <c r="L58"/>
  <c r="L73"/>
  <c r="L72"/>
  <c r="L74"/>
  <c r="L65"/>
  <c r="L69"/>
  <c r="H59"/>
  <c r="H67"/>
  <c r="H56"/>
  <c r="H62"/>
  <c r="H71"/>
  <c r="H66"/>
  <c r="H70"/>
  <c r="H60"/>
  <c r="H68"/>
  <c r="H57"/>
  <c r="H55"/>
  <c r="H64"/>
  <c r="H63"/>
  <c r="H61"/>
  <c r="H58"/>
  <c r="H73"/>
  <c r="H72"/>
  <c r="H74"/>
  <c r="H65"/>
  <c r="H69"/>
  <c r="T54"/>
  <c r="R54"/>
  <c r="L54"/>
  <c r="H54"/>
  <c r="F59"/>
  <c r="F67"/>
  <c r="F56"/>
  <c r="F62"/>
  <c r="F71"/>
  <c r="F66"/>
  <c r="F70"/>
  <c r="F60"/>
  <c r="F68"/>
  <c r="F57"/>
  <c r="F55"/>
  <c r="F64"/>
  <c r="F63"/>
  <c r="F61"/>
  <c r="F58"/>
  <c r="F73"/>
  <c r="F72"/>
  <c r="F74"/>
  <c r="F65"/>
  <c r="F69"/>
  <c r="F54"/>
  <c r="F17"/>
  <c r="F19"/>
  <c r="F32"/>
  <c r="F40"/>
  <c r="F22"/>
  <c r="F18"/>
  <c r="F21"/>
  <c r="F26"/>
  <c r="F29"/>
  <c r="F15"/>
  <c r="F33"/>
  <c r="F43"/>
  <c r="F34"/>
  <c r="F35"/>
  <c r="F16"/>
  <c r="F14"/>
  <c r="F23"/>
  <c r="F39"/>
  <c r="F30"/>
  <c r="F31"/>
  <c r="F27"/>
  <c r="F24"/>
  <c r="F42"/>
  <c r="F36"/>
  <c r="F46"/>
  <c r="F25"/>
  <c r="F47"/>
  <c r="F38"/>
  <c r="F28"/>
  <c r="F41"/>
  <c r="F44"/>
  <c r="F37"/>
  <c r="F45"/>
  <c r="H17"/>
  <c r="H19"/>
  <c r="H32"/>
  <c r="H40"/>
  <c r="H22"/>
  <c r="H18"/>
  <c r="H21"/>
  <c r="H26"/>
  <c r="H29"/>
  <c r="H15"/>
  <c r="H33"/>
  <c r="H43"/>
  <c r="H34"/>
  <c r="H35"/>
  <c r="H16"/>
  <c r="H14"/>
  <c r="H23"/>
  <c r="H39"/>
  <c r="H30"/>
  <c r="H31"/>
  <c r="H27"/>
  <c r="H24"/>
  <c r="H42"/>
  <c r="H36"/>
  <c r="H46"/>
  <c r="H25"/>
  <c r="H47"/>
  <c r="H38"/>
  <c r="H28"/>
  <c r="H41"/>
  <c r="H44"/>
  <c r="H37"/>
  <c r="H45"/>
  <c r="J17"/>
  <c r="J19"/>
  <c r="J32"/>
  <c r="J40"/>
  <c r="J22"/>
  <c r="J18"/>
  <c r="J21"/>
  <c r="J26"/>
  <c r="J29"/>
  <c r="J15"/>
  <c r="J33"/>
  <c r="J43"/>
  <c r="J34"/>
  <c r="J35"/>
  <c r="J16"/>
  <c r="J14"/>
  <c r="J23"/>
  <c r="J39"/>
  <c r="J30"/>
  <c r="J31"/>
  <c r="J27"/>
  <c r="J24"/>
  <c r="J42"/>
  <c r="J36"/>
  <c r="J46"/>
  <c r="J25"/>
  <c r="J47"/>
  <c r="J38"/>
  <c r="J28"/>
  <c r="J41"/>
  <c r="J44"/>
  <c r="J37"/>
  <c r="J45"/>
  <c r="N17"/>
  <c r="N19"/>
  <c r="N32"/>
  <c r="N40"/>
  <c r="N22"/>
  <c r="N18"/>
  <c r="N21"/>
  <c r="N26"/>
  <c r="N29"/>
  <c r="N15"/>
  <c r="N33"/>
  <c r="N43"/>
  <c r="N34"/>
  <c r="N35"/>
  <c r="N16"/>
  <c r="N14"/>
  <c r="N23"/>
  <c r="N39"/>
  <c r="N30"/>
  <c r="N31"/>
  <c r="N27"/>
  <c r="N24"/>
  <c r="N42"/>
  <c r="N36"/>
  <c r="N46"/>
  <c r="N25"/>
  <c r="N47"/>
  <c r="N38"/>
  <c r="N28"/>
  <c r="N41"/>
  <c r="N44"/>
  <c r="N37"/>
  <c r="N45"/>
  <c r="R17"/>
  <c r="R19"/>
  <c r="R32"/>
  <c r="R40"/>
  <c r="R22"/>
  <c r="R18"/>
  <c r="R21"/>
  <c r="R26"/>
  <c r="R29"/>
  <c r="R15"/>
  <c r="R33"/>
  <c r="R43"/>
  <c r="R34"/>
  <c r="R35"/>
  <c r="R16"/>
  <c r="R14"/>
  <c r="R23"/>
  <c r="R39"/>
  <c r="R30"/>
  <c r="R31"/>
  <c r="R27"/>
  <c r="R24"/>
  <c r="R42"/>
  <c r="R36"/>
  <c r="R46"/>
  <c r="R25"/>
  <c r="R47"/>
  <c r="R38"/>
  <c r="R28"/>
  <c r="R41"/>
  <c r="R44"/>
  <c r="R37"/>
  <c r="R45"/>
  <c r="T17"/>
  <c r="T19"/>
  <c r="T32"/>
  <c r="T40"/>
  <c r="T22"/>
  <c r="T18"/>
  <c r="T21"/>
  <c r="T26"/>
  <c r="T29"/>
  <c r="T15"/>
  <c r="T33"/>
  <c r="T43"/>
  <c r="T34"/>
  <c r="T35"/>
  <c r="T16"/>
  <c r="T14"/>
  <c r="T23"/>
  <c r="T39"/>
  <c r="T30"/>
  <c r="T31"/>
  <c r="T27"/>
  <c r="T24"/>
  <c r="T42"/>
  <c r="T36"/>
  <c r="T46"/>
  <c r="T25"/>
  <c r="T47"/>
  <c r="T38"/>
  <c r="T28"/>
  <c r="T41"/>
  <c r="T44"/>
  <c r="T37"/>
  <c r="T45"/>
  <c r="T20"/>
  <c r="R20"/>
  <c r="N20"/>
  <c r="J20"/>
  <c r="H20"/>
  <c r="F20"/>
  <c r="T30" i="6"/>
  <c r="T32"/>
  <c r="T31"/>
  <c r="T37"/>
  <c r="T42"/>
  <c r="T34"/>
  <c r="T38"/>
  <c r="T35"/>
  <c r="T36"/>
  <c r="T41"/>
  <c r="T40"/>
  <c r="T33"/>
  <c r="T39"/>
  <c r="T29"/>
  <c r="R30"/>
  <c r="R32"/>
  <c r="R31"/>
  <c r="R37"/>
  <c r="R42"/>
  <c r="R34"/>
  <c r="R38"/>
  <c r="R35"/>
  <c r="R36"/>
  <c r="R41"/>
  <c r="R40"/>
  <c r="R33"/>
  <c r="R39"/>
  <c r="R29"/>
  <c r="N30"/>
  <c r="N32"/>
  <c r="N31"/>
  <c r="N37"/>
  <c r="N42"/>
  <c r="N34"/>
  <c r="N38"/>
  <c r="N35"/>
  <c r="N36"/>
  <c r="N41"/>
  <c r="N40"/>
  <c r="N33"/>
  <c r="N39"/>
  <c r="N29"/>
  <c r="L30"/>
  <c r="L32"/>
  <c r="L31"/>
  <c r="L37"/>
  <c r="L42"/>
  <c r="L34"/>
  <c r="L38"/>
  <c r="L35"/>
  <c r="L36"/>
  <c r="L41"/>
  <c r="L40"/>
  <c r="L33"/>
  <c r="L39"/>
  <c r="L29"/>
  <c r="J30"/>
  <c r="J32"/>
  <c r="J31"/>
  <c r="J37"/>
  <c r="J42"/>
  <c r="J34"/>
  <c r="J38"/>
  <c r="J35"/>
  <c r="J36"/>
  <c r="J41"/>
  <c r="J40"/>
  <c r="J33"/>
  <c r="J39"/>
  <c r="J29"/>
  <c r="H30"/>
  <c r="H32"/>
  <c r="H31"/>
  <c r="H37"/>
  <c r="H42"/>
  <c r="H34"/>
  <c r="H38"/>
  <c r="H35"/>
  <c r="H36"/>
  <c r="H41"/>
  <c r="H40"/>
  <c r="H33"/>
  <c r="H39"/>
  <c r="H29"/>
  <c r="F30"/>
  <c r="F32"/>
  <c r="F31"/>
  <c r="F37"/>
  <c r="F42"/>
  <c r="F34"/>
  <c r="F38"/>
  <c r="F35"/>
  <c r="F36"/>
  <c r="F41"/>
  <c r="F40"/>
  <c r="F33"/>
  <c r="F39"/>
  <c r="F29"/>
  <c r="T22"/>
  <c r="T16"/>
  <c r="T18"/>
  <c r="T20"/>
  <c r="T15"/>
  <c r="T19"/>
  <c r="T17"/>
  <c r="T21"/>
  <c r="T14"/>
  <c r="R22"/>
  <c r="R16"/>
  <c r="R18"/>
  <c r="R20"/>
  <c r="R15"/>
  <c r="R19"/>
  <c r="R17"/>
  <c r="R21"/>
  <c r="R14"/>
  <c r="N14"/>
  <c r="L22"/>
  <c r="L16"/>
  <c r="L18"/>
  <c r="L20"/>
  <c r="L15"/>
  <c r="L19"/>
  <c r="L17"/>
  <c r="L21"/>
  <c r="L14"/>
  <c r="J22"/>
  <c r="J16"/>
  <c r="J18"/>
  <c r="J20"/>
  <c r="J15"/>
  <c r="J19"/>
  <c r="J17"/>
  <c r="J21"/>
  <c r="J14"/>
  <c r="H22"/>
  <c r="H16"/>
  <c r="H18"/>
  <c r="H20"/>
  <c r="H15"/>
  <c r="H19"/>
  <c r="H17"/>
  <c r="H21"/>
  <c r="H14"/>
  <c r="F22"/>
  <c r="F16"/>
  <c r="F18"/>
  <c r="F20"/>
  <c r="F15"/>
  <c r="F19"/>
  <c r="F17"/>
  <c r="F21"/>
  <c r="F14"/>
  <c r="P18"/>
  <c r="T28" i="4"/>
  <c r="T27"/>
  <c r="T29"/>
  <c r="T25"/>
  <c r="T24"/>
  <c r="T23"/>
  <c r="T20"/>
  <c r="T22"/>
  <c r="T21"/>
  <c r="T19"/>
  <c r="T18"/>
  <c r="T14"/>
  <c r="T16"/>
  <c r="T17"/>
  <c r="T26"/>
  <c r="R28"/>
  <c r="R27"/>
  <c r="R29"/>
  <c r="R25"/>
  <c r="R24"/>
  <c r="R23"/>
  <c r="R20"/>
  <c r="R22"/>
  <c r="R21"/>
  <c r="R19"/>
  <c r="R18"/>
  <c r="R14"/>
  <c r="R16"/>
  <c r="R17"/>
  <c r="R26"/>
  <c r="J28"/>
  <c r="J27"/>
  <c r="J29"/>
  <c r="J25"/>
  <c r="J24"/>
  <c r="J23"/>
  <c r="J20"/>
  <c r="J22"/>
  <c r="J21"/>
  <c r="J19"/>
  <c r="J18"/>
  <c r="J14"/>
  <c r="J16"/>
  <c r="J17"/>
  <c r="J26"/>
  <c r="F28"/>
  <c r="F27"/>
  <c r="F29"/>
  <c r="F25"/>
  <c r="F24"/>
  <c r="F23"/>
  <c r="F20"/>
  <c r="F22"/>
  <c r="F21"/>
  <c r="F19"/>
  <c r="F18"/>
  <c r="F14"/>
  <c r="F16"/>
  <c r="F17"/>
  <c r="F26"/>
  <c r="H28"/>
  <c r="H27"/>
  <c r="H29"/>
  <c r="H25"/>
  <c r="H24"/>
  <c r="H23"/>
  <c r="H20"/>
  <c r="H22"/>
  <c r="H21"/>
  <c r="H19"/>
  <c r="H18"/>
  <c r="H14"/>
  <c r="H16"/>
  <c r="H17"/>
  <c r="H26"/>
  <c r="T16" i="3"/>
  <c r="N16"/>
  <c r="L22"/>
  <c r="L21"/>
  <c r="L20"/>
  <c r="L19"/>
  <c r="L18"/>
  <c r="L15"/>
  <c r="L17"/>
  <c r="L14"/>
  <c r="J22"/>
  <c r="J21"/>
  <c r="J20"/>
  <c r="J19"/>
  <c r="J18"/>
  <c r="J15"/>
  <c r="J17"/>
  <c r="J16"/>
  <c r="J14"/>
  <c r="H22"/>
  <c r="H21"/>
  <c r="H20"/>
  <c r="H19"/>
  <c r="H18"/>
  <c r="H15"/>
  <c r="H17"/>
  <c r="H16"/>
  <c r="H14"/>
  <c r="S29" i="2"/>
  <c r="S27"/>
  <c r="S34"/>
  <c r="S35"/>
  <c r="S31"/>
  <c r="S32"/>
  <c r="S33"/>
  <c r="S28"/>
  <c r="S30"/>
  <c r="S11"/>
  <c r="S13"/>
  <c r="S14"/>
  <c r="S15"/>
  <c r="S16"/>
  <c r="S18"/>
  <c r="S17"/>
  <c r="S21"/>
  <c r="S19"/>
  <c r="S20"/>
  <c r="S12"/>
  <c r="F15" i="4"/>
  <c r="T42"/>
  <c r="T35"/>
  <c r="T37"/>
  <c r="T40"/>
  <c r="T45"/>
  <c r="T41"/>
  <c r="T49"/>
  <c r="T36"/>
  <c r="T47"/>
  <c r="T43"/>
  <c r="T50"/>
  <c r="T44"/>
  <c r="T46"/>
  <c r="T48"/>
  <c r="T38"/>
  <c r="T39"/>
  <c r="T34"/>
  <c r="T30"/>
  <c r="T15"/>
  <c r="R30"/>
  <c r="R15"/>
  <c r="R42"/>
  <c r="R35"/>
  <c r="R37"/>
  <c r="R40"/>
  <c r="R45"/>
  <c r="R41"/>
  <c r="R49"/>
  <c r="R36"/>
  <c r="R47"/>
  <c r="R43"/>
  <c r="R50"/>
  <c r="R44"/>
  <c r="R46"/>
  <c r="R48"/>
  <c r="R38"/>
  <c r="R39"/>
  <c r="R34"/>
  <c r="N42"/>
  <c r="N35"/>
  <c r="N37"/>
  <c r="N40"/>
  <c r="N45"/>
  <c r="N41"/>
  <c r="N49"/>
  <c r="N36"/>
  <c r="N47"/>
  <c r="N43"/>
  <c r="N50"/>
  <c r="N44"/>
  <c r="N46"/>
  <c r="N48"/>
  <c r="N38"/>
  <c r="N39"/>
  <c r="N34"/>
  <c r="L42"/>
  <c r="L35"/>
  <c r="L37"/>
  <c r="L40"/>
  <c r="L45"/>
  <c r="L41"/>
  <c r="L49"/>
  <c r="L36"/>
  <c r="L47"/>
  <c r="L43"/>
  <c r="L50"/>
  <c r="L44"/>
  <c r="L46"/>
  <c r="L48"/>
  <c r="L38"/>
  <c r="L39"/>
  <c r="L34"/>
  <c r="L15"/>
  <c r="J42"/>
  <c r="J35"/>
  <c r="J37"/>
  <c r="J40"/>
  <c r="J45"/>
  <c r="J41"/>
  <c r="J49"/>
  <c r="J36"/>
  <c r="J47"/>
  <c r="J43"/>
  <c r="J50"/>
  <c r="J44"/>
  <c r="J46"/>
  <c r="J48"/>
  <c r="J38"/>
  <c r="J39"/>
  <c r="J34"/>
  <c r="J30"/>
  <c r="J15"/>
  <c r="H30"/>
  <c r="H15"/>
  <c r="F30"/>
  <c r="H42"/>
  <c r="H35"/>
  <c r="H37"/>
  <c r="H40"/>
  <c r="H45"/>
  <c r="H41"/>
  <c r="H49"/>
  <c r="H36"/>
  <c r="H47"/>
  <c r="H43"/>
  <c r="H50"/>
  <c r="H44"/>
  <c r="H46"/>
  <c r="H48"/>
  <c r="H38"/>
  <c r="H39"/>
  <c r="H34"/>
  <c r="F42"/>
  <c r="F35"/>
  <c r="F37"/>
  <c r="F40"/>
  <c r="F45"/>
  <c r="F41"/>
  <c r="F49"/>
  <c r="F36"/>
  <c r="F47"/>
  <c r="F43"/>
  <c r="F50"/>
  <c r="F44"/>
  <c r="F46"/>
  <c r="F48"/>
  <c r="F38"/>
  <c r="F39"/>
  <c r="F34"/>
  <c r="R40" i="3"/>
  <c r="R41"/>
  <c r="R39"/>
  <c r="R37"/>
  <c r="R33"/>
  <c r="R35"/>
  <c r="R36"/>
  <c r="R32"/>
  <c r="R38"/>
  <c r="R31"/>
  <c r="R34"/>
  <c r="R42"/>
  <c r="R22"/>
  <c r="R21"/>
  <c r="R20"/>
  <c r="R19"/>
  <c r="R18"/>
  <c r="R15"/>
  <c r="R17"/>
  <c r="R14"/>
  <c r="R23"/>
  <c r="T31"/>
  <c r="T33"/>
  <c r="T36"/>
  <c r="T41"/>
  <c r="T35"/>
  <c r="T42"/>
  <c r="T39"/>
  <c r="T32"/>
  <c r="T37"/>
  <c r="T34"/>
  <c r="T38"/>
  <c r="T40"/>
  <c r="T19"/>
  <c r="T14"/>
  <c r="T18"/>
  <c r="T23"/>
  <c r="T21"/>
  <c r="T15"/>
  <c r="T22"/>
  <c r="T20"/>
  <c r="T17"/>
  <c r="N31"/>
  <c r="N33"/>
  <c r="N36"/>
  <c r="N41"/>
  <c r="N35"/>
  <c r="N42"/>
  <c r="N39"/>
  <c r="N32"/>
  <c r="N37"/>
  <c r="N34"/>
  <c r="N38"/>
  <c r="N40"/>
  <c r="N19"/>
  <c r="N14"/>
  <c r="N18"/>
  <c r="N23"/>
  <c r="N21"/>
  <c r="N15"/>
  <c r="N22"/>
  <c r="N20"/>
  <c r="N17"/>
  <c r="L31"/>
  <c r="L33"/>
  <c r="L36"/>
  <c r="L41"/>
  <c r="L35"/>
  <c r="L42"/>
  <c r="L39"/>
  <c r="L32"/>
  <c r="L37"/>
  <c r="L34"/>
  <c r="L38"/>
  <c r="L40"/>
  <c r="L23"/>
  <c r="J31"/>
  <c r="J33"/>
  <c r="J36"/>
  <c r="J41"/>
  <c r="J35"/>
  <c r="J42"/>
  <c r="J39"/>
  <c r="J32"/>
  <c r="J37"/>
  <c r="J34"/>
  <c r="J38"/>
  <c r="J40"/>
  <c r="H23"/>
  <c r="F31"/>
  <c r="F33"/>
  <c r="F36"/>
  <c r="F41"/>
  <c r="F35"/>
  <c r="F42"/>
  <c r="F39"/>
  <c r="F32"/>
  <c r="F37"/>
  <c r="F34"/>
  <c r="F38"/>
  <c r="F40"/>
  <c r="J23"/>
  <c r="D40"/>
  <c r="D19"/>
  <c r="D31"/>
  <c r="D33"/>
  <c r="D14"/>
  <c r="D36"/>
  <c r="D41"/>
  <c r="D18"/>
  <c r="D23"/>
  <c r="D21"/>
  <c r="D35"/>
  <c r="D42"/>
  <c r="D39"/>
  <c r="D15"/>
  <c r="D32"/>
  <c r="D37"/>
  <c r="D34"/>
  <c r="D22"/>
  <c r="D20"/>
  <c r="D38"/>
  <c r="D17"/>
  <c r="M31" i="2"/>
  <c r="M30"/>
  <c r="M35"/>
  <c r="M29"/>
  <c r="M27"/>
  <c r="M32"/>
  <c r="M33"/>
  <c r="M28"/>
  <c r="M34"/>
  <c r="K31"/>
  <c r="K30"/>
  <c r="K35"/>
  <c r="K29"/>
  <c r="K27"/>
  <c r="K32"/>
  <c r="K33"/>
  <c r="K28"/>
  <c r="K34"/>
  <c r="M11"/>
  <c r="M16"/>
  <c r="M18"/>
  <c r="M17"/>
  <c r="M13"/>
  <c r="M12"/>
  <c r="M14"/>
  <c r="M15"/>
  <c r="M21"/>
  <c r="M19"/>
  <c r="M20"/>
  <c r="G31"/>
  <c r="G30"/>
  <c r="G35"/>
  <c r="G29"/>
  <c r="G27"/>
  <c r="G32"/>
  <c r="G33"/>
  <c r="G28"/>
  <c r="G34"/>
  <c r="K11"/>
  <c r="K16"/>
  <c r="K18"/>
  <c r="K17"/>
  <c r="K13"/>
  <c r="K12"/>
  <c r="K14"/>
  <c r="K15"/>
  <c r="K21"/>
  <c r="K19"/>
  <c r="K20"/>
  <c r="I31"/>
  <c r="I30"/>
  <c r="I35"/>
  <c r="I29"/>
  <c r="I27"/>
  <c r="I32"/>
  <c r="I33"/>
  <c r="I28"/>
  <c r="I34"/>
  <c r="I11"/>
  <c r="I16"/>
  <c r="I18"/>
  <c r="I17"/>
  <c r="I13"/>
  <c r="I12"/>
  <c r="I14"/>
  <c r="I15"/>
  <c r="I21"/>
  <c r="I19"/>
  <c r="I20"/>
  <c r="E31"/>
  <c r="E30"/>
  <c r="E35"/>
  <c r="E29"/>
  <c r="E27"/>
  <c r="E32"/>
  <c r="E33"/>
  <c r="E28"/>
  <c r="E34"/>
  <c r="E11"/>
  <c r="E16"/>
  <c r="E18"/>
  <c r="E17"/>
  <c r="E13"/>
  <c r="E12"/>
  <c r="E14"/>
  <c r="E15"/>
  <c r="E21"/>
  <c r="E19"/>
  <c r="E20"/>
  <c r="G11"/>
  <c r="G16"/>
  <c r="G18"/>
  <c r="G17"/>
  <c r="G13"/>
  <c r="G12"/>
  <c r="G14"/>
  <c r="G15"/>
  <c r="G21"/>
  <c r="G19"/>
  <c r="G20"/>
  <c r="P65" i="5"/>
  <c r="P35" i="4"/>
  <c r="U18" i="6" l="1"/>
  <c r="U20" i="3"/>
  <c r="U15"/>
  <c r="U16"/>
  <c r="T19" i="2"/>
  <c r="T16"/>
  <c r="T29"/>
  <c r="T18"/>
  <c r="U65" i="5"/>
  <c r="U29"/>
  <c r="U21"/>
  <c r="U35" i="4"/>
  <c r="U36"/>
  <c r="P32" i="6"/>
  <c r="U32" s="1"/>
  <c r="P37"/>
  <c r="U37" s="1"/>
  <c r="P35"/>
  <c r="U35" s="1"/>
  <c r="P39" i="5"/>
  <c r="U39" s="1"/>
  <c r="P18"/>
  <c r="U18" s="1"/>
  <c r="P32"/>
  <c r="U32" s="1"/>
  <c r="P67"/>
  <c r="U67" s="1"/>
  <c r="O16" i="2"/>
  <c r="O29"/>
  <c r="P74" i="5"/>
  <c r="U74" s="1"/>
  <c r="P66"/>
  <c r="U66" s="1"/>
  <c r="P21"/>
  <c r="P19"/>
  <c r="U19" s="1"/>
  <c r="P24"/>
  <c r="U24" s="1"/>
  <c r="P37"/>
  <c r="U37" s="1"/>
  <c r="P40"/>
  <c r="U40" s="1"/>
  <c r="P26"/>
  <c r="U26" s="1"/>
  <c r="P43"/>
  <c r="U43" s="1"/>
  <c r="P14"/>
  <c r="U14" s="1"/>
  <c r="P31"/>
  <c r="U31" s="1"/>
  <c r="P36"/>
  <c r="U36" s="1"/>
  <c r="P20"/>
  <c r="U20" s="1"/>
  <c r="P17"/>
  <c r="U17" s="1"/>
  <c r="P29"/>
  <c r="P34"/>
  <c r="U34" s="1"/>
  <c r="P23"/>
  <c r="U23" s="1"/>
  <c r="P27"/>
  <c r="U27" s="1"/>
  <c r="P46"/>
  <c r="U46" s="1"/>
  <c r="P28"/>
  <c r="U28" s="1"/>
  <c r="P45"/>
  <c r="U45" s="1"/>
  <c r="P56"/>
  <c r="U56" s="1"/>
  <c r="P70"/>
  <c r="U70" s="1"/>
  <c r="P55"/>
  <c r="U55" s="1"/>
  <c r="P58"/>
  <c r="U58" s="1"/>
  <c r="P62"/>
  <c r="U62" s="1"/>
  <c r="P60"/>
  <c r="U60" s="1"/>
  <c r="P64"/>
  <c r="U64" s="1"/>
  <c r="P73"/>
  <c r="U73" s="1"/>
  <c r="P69"/>
  <c r="U69" s="1"/>
  <c r="P54"/>
  <c r="U54" s="1"/>
  <c r="P59"/>
  <c r="U59" s="1"/>
  <c r="P71"/>
  <c r="U71" s="1"/>
  <c r="P68"/>
  <c r="U68" s="1"/>
  <c r="P63"/>
  <c r="U63" s="1"/>
  <c r="P72"/>
  <c r="U72" s="1"/>
  <c r="P41"/>
  <c r="U41" s="1"/>
  <c r="P35"/>
  <c r="U35" s="1"/>
  <c r="P61"/>
  <c r="U61" s="1"/>
  <c r="P22"/>
  <c r="U22" s="1"/>
  <c r="P38"/>
  <c r="U38" s="1"/>
  <c r="P25"/>
  <c r="U25" s="1"/>
  <c r="P15"/>
  <c r="U15" s="1"/>
  <c r="P57"/>
  <c r="U57" s="1"/>
  <c r="P44"/>
  <c r="U44" s="1"/>
  <c r="P47"/>
  <c r="U47" s="1"/>
  <c r="P42"/>
  <c r="U42" s="1"/>
  <c r="P30"/>
  <c r="U30" s="1"/>
  <c r="P16"/>
  <c r="U16" s="1"/>
  <c r="P33"/>
  <c r="U33" s="1"/>
  <c r="P40" i="6"/>
  <c r="U40" s="1"/>
  <c r="P38"/>
  <c r="U38" s="1"/>
  <c r="P31"/>
  <c r="U31" s="1"/>
  <c r="P41"/>
  <c r="U41" s="1"/>
  <c r="P34"/>
  <c r="U34" s="1"/>
  <c r="P29"/>
  <c r="U29" s="1"/>
  <c r="P39"/>
  <c r="U39" s="1"/>
  <c r="P36"/>
  <c r="U36" s="1"/>
  <c r="P42"/>
  <c r="U42" s="1"/>
  <c r="P30"/>
  <c r="U30" s="1"/>
  <c r="P33"/>
  <c r="U33" s="1"/>
  <c r="P17"/>
  <c r="U17" s="1"/>
  <c r="P22"/>
  <c r="U22" s="1"/>
  <c r="P21"/>
  <c r="U21" s="1"/>
  <c r="P19"/>
  <c r="U19" s="1"/>
  <c r="P16"/>
  <c r="U16" s="1"/>
  <c r="P15"/>
  <c r="U15" s="1"/>
  <c r="P20"/>
  <c r="U20" s="1"/>
  <c r="P14"/>
  <c r="U14" s="1"/>
  <c r="P25" i="4"/>
  <c r="U25" s="1"/>
  <c r="P21"/>
  <c r="U21" s="1"/>
  <c r="P18"/>
  <c r="U18" s="1"/>
  <c r="P29"/>
  <c r="U29" s="1"/>
  <c r="P22"/>
  <c r="U22" s="1"/>
  <c r="P14"/>
  <c r="U14" s="1"/>
  <c r="P39"/>
  <c r="U39" s="1"/>
  <c r="P38"/>
  <c r="U38" s="1"/>
  <c r="P49"/>
  <c r="U49" s="1"/>
  <c r="P17"/>
  <c r="U17" s="1"/>
  <c r="P19"/>
  <c r="U19" s="1"/>
  <c r="P23"/>
  <c r="U23" s="1"/>
  <c r="P27"/>
  <c r="U27" s="1"/>
  <c r="P24"/>
  <c r="U24" s="1"/>
  <c r="P28"/>
  <c r="U28" s="1"/>
  <c r="P16"/>
  <c r="U16" s="1"/>
  <c r="P26"/>
  <c r="U26" s="1"/>
  <c r="P20"/>
  <c r="U20" s="1"/>
  <c r="O21" i="2"/>
  <c r="T21" s="1"/>
  <c r="O27"/>
  <c r="T27" s="1"/>
  <c r="O28"/>
  <c r="T28" s="1"/>
  <c r="O30"/>
  <c r="T30" s="1"/>
  <c r="O34"/>
  <c r="T34" s="1"/>
  <c r="O31"/>
  <c r="T31" s="1"/>
  <c r="O32"/>
  <c r="T32" s="1"/>
  <c r="P41" i="3"/>
  <c r="P44" i="4"/>
  <c r="U44" s="1"/>
  <c r="P40"/>
  <c r="U40" s="1"/>
  <c r="P42"/>
  <c r="U42" s="1"/>
  <c r="P50"/>
  <c r="U50" s="1"/>
  <c r="P37"/>
  <c r="U37" s="1"/>
  <c r="P36"/>
  <c r="P48"/>
  <c r="U48" s="1"/>
  <c r="P43"/>
  <c r="U43" s="1"/>
  <c r="P41"/>
  <c r="U41" s="1"/>
  <c r="P34"/>
  <c r="U34" s="1"/>
  <c r="P46"/>
  <c r="U46" s="1"/>
  <c r="P47"/>
  <c r="U47" s="1"/>
  <c r="P45"/>
  <c r="U45" s="1"/>
  <c r="P15"/>
  <c r="U15" s="1"/>
  <c r="P30"/>
  <c r="U30" s="1"/>
  <c r="P36" i="3"/>
  <c r="P32"/>
  <c r="P35"/>
  <c r="P37"/>
  <c r="P38"/>
  <c r="P39"/>
  <c r="P15"/>
  <c r="P19"/>
  <c r="U19" s="1"/>
  <c r="P23"/>
  <c r="U23" s="1"/>
  <c r="P20"/>
  <c r="P21"/>
  <c r="U21" s="1"/>
  <c r="P22"/>
  <c r="U22" s="1"/>
  <c r="P18"/>
  <c r="U18" s="1"/>
  <c r="P14"/>
  <c r="U14" s="1"/>
  <c r="P34"/>
  <c r="P42"/>
  <c r="P33"/>
  <c r="P17"/>
  <c r="U17" s="1"/>
  <c r="P31"/>
  <c r="U31" s="1"/>
  <c r="P40"/>
  <c r="O20" i="2"/>
  <c r="T20" s="1"/>
  <c r="O17"/>
  <c r="T17" s="1"/>
  <c r="O14"/>
  <c r="T14" s="1"/>
  <c r="O18"/>
  <c r="O19"/>
  <c r="O12"/>
  <c r="T12" s="1"/>
  <c r="O13"/>
  <c r="T13" s="1"/>
  <c r="O11"/>
  <c r="T11" s="1"/>
  <c r="O15"/>
  <c r="T15" s="1"/>
  <c r="O33"/>
  <c r="T33" s="1"/>
  <c r="O35"/>
  <c r="T35" s="1"/>
  <c r="D16" i="6" l="1"/>
  <c r="D30"/>
  <c r="D38"/>
  <c r="D19"/>
  <c r="D17"/>
  <c r="D42"/>
  <c r="D34"/>
  <c r="D40"/>
  <c r="D37"/>
  <c r="D20"/>
  <c r="D21"/>
  <c r="D33"/>
  <c r="D36"/>
  <c r="D41"/>
  <c r="D32"/>
  <c r="D15"/>
  <c r="D22"/>
  <c r="D39"/>
  <c r="D35"/>
  <c r="D14"/>
  <c r="D31"/>
  <c r="D29"/>
  <c r="D18"/>
</calcChain>
</file>

<file path=xl/sharedStrings.xml><?xml version="1.0" encoding="utf-8"?>
<sst xmlns="http://schemas.openxmlformats.org/spreadsheetml/2006/main" count="349" uniqueCount="193">
  <si>
    <t>Сводный протокол выполнения спортивных нормативов по виду спорта Фристайл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</si>
  <si>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</si>
  <si>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дата выполнения: </t>
  </si>
  <si>
    <t>октября</t>
  </si>
  <si>
    <t>Адрес:</t>
  </si>
  <si>
    <t xml:space="preserve">   </t>
  </si>
  <si>
    <t>н/н</t>
  </si>
  <si>
    <t>Ф.И.О.</t>
  </si>
  <si>
    <t>спортивное звание или спортивный разряд (при наличии)</t>
  </si>
  <si>
    <t>Челночный бег 4х10 м.</t>
  </si>
  <si>
    <t>Сгибание и разгибание рук в упоре лежа на полу</t>
  </si>
  <si>
    <t>Прыжок в длину с места толчком двумя ногами</t>
  </si>
  <si>
    <t>Тройной прыжок</t>
  </si>
  <si>
    <t>Наклон вперед из положения стоя с прямыми ногами на гимнастической скамье</t>
  </si>
  <si>
    <t>Поднимание туловища из положения лежа на спине (количество раз за 30 секунд)</t>
  </si>
  <si>
    <t>Бег на 30 м</t>
  </si>
  <si>
    <t>Бег на 60 м</t>
  </si>
  <si>
    <t>Бег на 500 м</t>
  </si>
  <si>
    <t>Лошмакова Алена Евгеньевна</t>
  </si>
  <si>
    <t>Киселева Ульяна Сергеевна</t>
  </si>
  <si>
    <t>Гусельников Александр Дмитриевич</t>
  </si>
  <si>
    <t>Слющенков Иван Дмитриевич</t>
  </si>
  <si>
    <t>Иванова Арина Дмитриевна</t>
  </si>
  <si>
    <t>Бут Богдан Сергеевич</t>
  </si>
  <si>
    <t>Киселева Светлана Сергеевна</t>
  </si>
  <si>
    <t>Рабцевич Алиса Александровна</t>
  </si>
  <si>
    <t>Умеров Ильяс Съадиевич</t>
  </si>
  <si>
    <t>Кривошеев Станислав Игоревич</t>
  </si>
  <si>
    <t>Киселева Мария Сергеевна</t>
  </si>
  <si>
    <t>Стоянков Даниил Олегович</t>
  </si>
  <si>
    <t>Козин Владислав Андреевич</t>
  </si>
  <si>
    <t>Брезгина Алина Владимировна</t>
  </si>
  <si>
    <t>Брюханова Алиса Дмитриевна</t>
  </si>
  <si>
    <t>Бондарчик Анастасия Александровна</t>
  </si>
  <si>
    <t>Чеботырева Ангелина Витальевна</t>
  </si>
  <si>
    <t>Фаломкин Владислав Тимч</t>
  </si>
  <si>
    <t>Гиринский Дмитрий Александрович</t>
  </si>
  <si>
    <t>Семенюк Юлия Константиновна</t>
  </si>
  <si>
    <t>Бочевская Вероника Александровна</t>
  </si>
  <si>
    <t>Кадиев Данила Олегович</t>
  </si>
  <si>
    <t>Дьяконова Злата Алексеевна</t>
  </si>
  <si>
    <t>Емельянова Лада Алексеевна</t>
  </si>
  <si>
    <t>Карабатова Милана Игоревна</t>
  </si>
  <si>
    <t>Выстропов Алексей Артемович</t>
  </si>
  <si>
    <t>Заврин Артем Денисович</t>
  </si>
  <si>
    <t>Бычков Данил Вадимович</t>
  </si>
  <si>
    <t>Кураналов Вячеслав Андреевич</t>
  </si>
  <si>
    <t>Камболина Ольга Алексеевна</t>
  </si>
  <si>
    <t>Петиш Ян Богданович</t>
  </si>
  <si>
    <t>Тюлюпо Ася Витальевна</t>
  </si>
  <si>
    <t>Рользинг Георгий Алексеевич</t>
  </si>
  <si>
    <t>Малиновский Александр Александрович</t>
  </si>
  <si>
    <t>Огнева Екатерина Даниловна</t>
  </si>
  <si>
    <t>Червач Екатерина Сергеевна</t>
  </si>
  <si>
    <t>Осетрова Ксения Дмитриевна</t>
  </si>
  <si>
    <t>Ган Михаил Денисович</t>
  </si>
  <si>
    <t>Рафиков Мансур Хамитович</t>
  </si>
  <si>
    <t>Стариков Егор Юрьевич</t>
  </si>
  <si>
    <t>Аникин Федор Владимирович</t>
  </si>
  <si>
    <t>Орлова Злата Дмитриевна</t>
  </si>
  <si>
    <t>Емельянова Алина Александровна</t>
  </si>
  <si>
    <t>Тюменцев Кирилл Владимирович</t>
  </si>
  <si>
    <t>Петин Станислав Владимирович</t>
  </si>
  <si>
    <t>Плучевская Ульяна Александровна</t>
  </si>
  <si>
    <t>Прибыткова Кристина Евгеньевна</t>
  </si>
  <si>
    <t>Гоберник Аркадий</t>
  </si>
  <si>
    <t>Солонина Дарья Тарасовна</t>
  </si>
  <si>
    <t>Чернякова Виктория Сергеевна</t>
  </si>
  <si>
    <t>Попелышкина Ксения Дмитриевна</t>
  </si>
  <si>
    <t>Топольницкий Александр Евгеньевич</t>
  </si>
  <si>
    <t>Шульгина Варвара Романовна</t>
  </si>
  <si>
    <t>Милентьев Максим Максимович</t>
  </si>
  <si>
    <t>Бокова Екатерина Александровна</t>
  </si>
  <si>
    <t>Федотова Мария Денисовна</t>
  </si>
  <si>
    <t>Петров Илья Романович</t>
  </si>
  <si>
    <t>Банникова Елена Александровна</t>
  </si>
  <si>
    <t>Пестрецов Илья Евгеньевич</t>
  </si>
  <si>
    <t>Слющенкова Диана Дмитриевна</t>
  </si>
  <si>
    <t>Ветров Виктор Максимович</t>
  </si>
  <si>
    <t>Шайдулина Рада Раисовна</t>
  </si>
  <si>
    <t>Маракина Софья Витальевна</t>
  </si>
  <si>
    <t>Шепталин Богдан Константинович</t>
  </si>
  <si>
    <t>Мельников Арсений Александрович</t>
  </si>
  <si>
    <t>Казаринов Ярослав Артемович</t>
  </si>
  <si>
    <t>Придед Инна Витальевна</t>
  </si>
  <si>
    <t>Нестеров Александр Андреевич</t>
  </si>
  <si>
    <t>Мозговая Вера</t>
  </si>
  <si>
    <t>Шумакова Софья Александровна</t>
  </si>
  <si>
    <t>Вавилина Маргарита Сергеевна</t>
  </si>
  <si>
    <t>Агеев Никита Владимирович</t>
  </si>
  <si>
    <t>Котенко Никита Александрович</t>
  </si>
  <si>
    <t>Кондырев Сергей Антонович</t>
  </si>
  <si>
    <t>Малиновская Анна Александровна</t>
  </si>
  <si>
    <t>Личман Виктория Александровна</t>
  </si>
  <si>
    <t>Городович Мария Андреевна</t>
  </si>
  <si>
    <t>Пенявская Яна Витальевна</t>
  </si>
  <si>
    <t>Шамов Степан</t>
  </si>
  <si>
    <t>Цепегина Мария Александровна</t>
  </si>
  <si>
    <t>Рудов Данил Юрьевич</t>
  </si>
  <si>
    <t>Журих Алиса Тарасовна</t>
  </si>
  <si>
    <t>Ходацкий Велизар Дмитриевич</t>
  </si>
  <si>
    <t>Панин Дмитрий Алексеевич</t>
  </si>
  <si>
    <t>Слободская Мария Максимовна</t>
  </si>
  <si>
    <t>Бычков Кирилл Вадимович</t>
  </si>
  <si>
    <t>Рябцева Елизавета Максимовна</t>
  </si>
  <si>
    <t>Гранина Арина Валентиновна</t>
  </si>
  <si>
    <t>Фурсов Василий Павлович</t>
  </si>
  <si>
    <t>Дьяконов Платон Алексеевич</t>
  </si>
  <si>
    <t>Иванов Даниил Андреевич</t>
  </si>
  <si>
    <t>Кривошеев Даниил Сергеевич</t>
  </si>
  <si>
    <t>Шумейко Нина</t>
  </si>
  <si>
    <t>Дуброва Елена Александровна</t>
  </si>
  <si>
    <t>Кондратьев Никита Игоревич</t>
  </si>
  <si>
    <t>Швагруков Михаил Дмитриевич</t>
  </si>
  <si>
    <t>Иксанов Вясеслав Юрьевич</t>
  </si>
  <si>
    <t>Желтухин Александр Сергеевич</t>
  </si>
  <si>
    <t>Беспрозванных Владислав</t>
  </si>
  <si>
    <t>Ильина Варвара Александровна</t>
  </si>
  <si>
    <t>Архангельская Алёна</t>
  </si>
  <si>
    <t>Катасонов Кирилл Александрович</t>
  </si>
  <si>
    <t>Родионова Полина</t>
  </si>
  <si>
    <t>Татаренко Дмитрий Алексеевич</t>
  </si>
  <si>
    <t>Волоткович Владислав Вячеславович</t>
  </si>
  <si>
    <t>Коротин Роман Николаевич</t>
  </si>
  <si>
    <t>Петиш Григорий Богданович</t>
  </si>
  <si>
    <t>Домнина Татьяна Александровна</t>
  </si>
  <si>
    <t>Сунцова Алена Сергеевна</t>
  </si>
  <si>
    <t>Федин Алексей Денисович</t>
  </si>
  <si>
    <t>Выходцев Арсений Николаевич</t>
  </si>
  <si>
    <t>Горельников Иван Сергеевич</t>
  </si>
  <si>
    <t>Медведчикова Дарья Сергеевна</t>
  </si>
  <si>
    <t>Ушнурцева Екатерина Леонидовна</t>
  </si>
  <si>
    <t>Высоцкая Александра Сергеевна</t>
  </si>
  <si>
    <t>Зайцев Олег Владимирович</t>
  </si>
  <si>
    <t>Шапоненко Диана</t>
  </si>
  <si>
    <t>Губайдулин Лев Станиславович</t>
  </si>
  <si>
    <t>Огнев Андрей</t>
  </si>
  <si>
    <t>Егорова Василина Петровна</t>
  </si>
  <si>
    <t>Ибрагимов Артем Александрович</t>
  </si>
  <si>
    <t>Черногривов Петр</t>
  </si>
  <si>
    <t>Ромин Никита Олегович</t>
  </si>
  <si>
    <t>Сергеев Аристарх Максимович</t>
  </si>
  <si>
    <t>Осипов Платон Сергеевич</t>
  </si>
  <si>
    <t>Ярков Илья Александрович</t>
  </si>
  <si>
    <t>Ханенко Ярослав Владимирович</t>
  </si>
  <si>
    <t>Городович Михаил Андреевич</t>
  </si>
  <si>
    <t>Сазонова Софья Дмитриевна</t>
  </si>
  <si>
    <t>Панина Ирина Алексеевна</t>
  </si>
  <si>
    <t>Пивоваров Анатолий Ильич</t>
  </si>
  <si>
    <t>Журих Лев Сергеевич</t>
  </si>
  <si>
    <t>Сазонов Марк Дмитриевич</t>
  </si>
  <si>
    <t>Пугина Полина Сергеевна</t>
  </si>
  <si>
    <t>Агафонова Алиса Максимовна</t>
  </si>
  <si>
    <t>Кашуба Екатерина Витальевна</t>
  </si>
  <si>
    <t>Епишина Алена Витальевна</t>
  </si>
  <si>
    <t>Заболотников Илья Андреевич</t>
  </si>
  <si>
    <t>Аникина София Павловна</t>
  </si>
  <si>
    <t>Поляков Арсений Алексеевич</t>
  </si>
  <si>
    <t>Толмачев Михаил Викторович</t>
  </si>
  <si>
    <t>Даниленко Мария Александровна</t>
  </si>
  <si>
    <t>Богданов Лев Андреевич</t>
  </si>
  <si>
    <t>Шапко Ксения Алексеевна</t>
  </si>
  <si>
    <t>Кузнецов Лев Михайлович</t>
  </si>
  <si>
    <t>Разумникова Екатерина Евгеньевна</t>
  </si>
  <si>
    <t>Пресняков Никита Романович</t>
  </si>
  <si>
    <t>Мыльникова Милана Алексеевна</t>
  </si>
  <si>
    <t>Казаринов Тимофей Артемович</t>
  </si>
  <si>
    <t>Метнева Наталья Владимировна</t>
  </si>
  <si>
    <t>Олин Михаил Александрович</t>
  </si>
  <si>
    <t>Менщикова Варвара Сергеевна</t>
  </si>
  <si>
    <t>Падалко Валентина Кирилловна</t>
  </si>
  <si>
    <t>Комков Егор Евгеньевич</t>
  </si>
  <si>
    <t>место</t>
  </si>
  <si>
    <t xml:space="preserve"> </t>
  </si>
  <si>
    <t>итого</t>
  </si>
  <si>
    <t>ИТОГО</t>
  </si>
  <si>
    <t>Итоговое место</t>
  </si>
  <si>
    <t>Девочки 2011 г.р.</t>
  </si>
  <si>
    <t>Мальчики 2011 г.р.</t>
  </si>
  <si>
    <t>Мальчики 2009-2010 г.р.</t>
  </si>
  <si>
    <t>Девочки 2009-2010</t>
  </si>
  <si>
    <t>Мальчики 2007 - 2008 г.р.</t>
  </si>
  <si>
    <t>Девочки 2007 - 2008 г.р.</t>
  </si>
  <si>
    <t>Мальчики 2005-2006 г.р.</t>
  </si>
  <si>
    <t>Девочки 2005 - 2006 г.р.</t>
  </si>
  <si>
    <t>Мальчики 2004 г.р. и старше</t>
  </si>
  <si>
    <t>Девочки 2004 г.р. и старше</t>
  </si>
  <si>
    <t>Маргус Леонид Максимович</t>
  </si>
  <si>
    <t>Каробатов Елисей Игоревич</t>
  </si>
  <si>
    <t>Князев Захар Алексеевич</t>
  </si>
  <si>
    <t>Исакова Алиса Викторовна</t>
  </si>
  <si>
    <t>Корнева Яна Дмитриевна</t>
  </si>
  <si>
    <t>Колеблева Инга Алексеевна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</si>
</sst>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Protection="1"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right" wrapText="1"/>
      <protection locked="0"/>
    </xf>
    <xf numFmtId="0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5" xfId="0" applyNumberFormat="1" applyFont="1" applyBorder="1" applyAlignment="1" applyProtection="1">
      <alignment horizontal="center" vertical="center" wrapText="1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7" xfId="0" applyNumberFormat="1" applyFont="1" applyBorder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left"/>
      <protection locked="0"/>
    </xf>
    <xf numFmtId="0" fontId="0" fillId="0" borderId="3" xfId="0" applyFill="1" applyBorder="1" applyProtection="1"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0" applyNumberFormat="1" applyFont="1" applyFill="1" applyBorder="1" applyAlignment="1" applyProtection="1">
      <alignment horizontal="center"/>
      <protection locked="0"/>
    </xf>
    <xf numFmtId="0" fontId="9" fillId="0" borderId="20" xfId="0" applyNumberFormat="1" applyFont="1" applyBorder="1" applyAlignment="1" applyProtection="1">
      <alignment horizontal="center" vertical="center" wrapText="1"/>
      <protection locked="0"/>
    </xf>
    <xf numFmtId="0" fontId="8" fillId="0" borderId="17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17" xfId="0" applyBorder="1" applyProtection="1"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0" fillId="0" borderId="26" xfId="0" applyBorder="1" applyProtection="1">
      <protection locked="0"/>
    </xf>
    <xf numFmtId="0" fontId="8" fillId="0" borderId="5" xfId="0" applyNumberFormat="1" applyFont="1" applyBorder="1" applyAlignment="1" applyProtection="1">
      <alignment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6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Protection="1"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NumberFormat="1" applyFont="1" applyBorder="1" applyAlignment="1" applyProtection="1">
      <alignment horizontal="left"/>
      <protection locked="0"/>
    </xf>
    <xf numFmtId="0" fontId="8" fillId="0" borderId="2" xfId="0" applyNumberFormat="1" applyFont="1" applyBorder="1" applyAlignment="1" applyProtection="1">
      <alignment horizontal="center"/>
      <protection locked="0"/>
    </xf>
    <xf numFmtId="0" fontId="0" fillId="0" borderId="30" xfId="0" applyFill="1" applyBorder="1" applyProtection="1">
      <protection locked="0"/>
    </xf>
    <xf numFmtId="0" fontId="8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NumberFormat="1" applyFont="1" applyAlignment="1" applyProtection="1">
      <alignment horizontal="center" vertical="center" wrapText="1"/>
      <protection locked="0"/>
    </xf>
    <xf numFmtId="0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NumberFormat="1" applyFont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5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2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28" xfId="0" applyNumberFormat="1" applyFont="1" applyBorder="1" applyAlignment="1" applyProtection="1">
      <alignment horizontal="center" vertical="center" wrapText="1"/>
      <protection locked="0"/>
    </xf>
    <xf numFmtId="0" fontId="13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37" xfId="0" applyNumberFormat="1" applyFont="1" applyBorder="1" applyAlignment="1" applyProtection="1">
      <alignment horizontal="center" vertical="center" wrapText="1"/>
      <protection locked="0"/>
    </xf>
    <xf numFmtId="0" fontId="9" fillId="0" borderId="3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13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24" xfId="0" applyNumberFormat="1" applyFont="1" applyBorder="1" applyAlignment="1" applyProtection="1">
      <alignment horizontal="center" vertical="center" wrapText="1"/>
      <protection locked="0"/>
    </xf>
    <xf numFmtId="0" fontId="9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37" xfId="0" applyNumberFormat="1" applyFont="1" applyBorder="1" applyAlignment="1" applyProtection="1">
      <alignment horizontal="center" vertical="center" wrapText="1"/>
      <protection locked="0"/>
    </xf>
    <xf numFmtId="0" fontId="13" fillId="0" borderId="38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22" xfId="0" applyNumberFormat="1" applyFont="1" applyBorder="1" applyAlignment="1" applyProtection="1">
      <alignment horizontal="center" vertical="center" wrapText="1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22" xfId="0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7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28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14" fillId="0" borderId="33" xfId="0" applyFont="1" applyFill="1" applyBorder="1" applyAlignment="1" applyProtection="1">
      <alignment horizontal="center"/>
      <protection locked="0"/>
    </xf>
    <xf numFmtId="0" fontId="14" fillId="0" borderId="35" xfId="0" applyFont="1" applyFill="1" applyBorder="1" applyAlignment="1" applyProtection="1">
      <alignment horizontal="center"/>
      <protection locked="0"/>
    </xf>
    <xf numFmtId="0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2" fillId="0" borderId="22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32" xfId="0" applyFont="1" applyFill="1" applyBorder="1" applyAlignment="1" applyProtection="1">
      <alignment horizontal="center"/>
      <protection locked="0"/>
    </xf>
    <xf numFmtId="0" fontId="12" fillId="0" borderId="33" xfId="0" applyFont="1" applyFill="1" applyBorder="1" applyAlignment="1" applyProtection="1">
      <alignment horizontal="center"/>
      <protection locked="0"/>
    </xf>
    <xf numFmtId="0" fontId="9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left" vertical="center"/>
      <protection locked="0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7" xfId="0" applyFill="1" applyBorder="1" applyAlignment="1">
      <alignment horizontal="center" vertical="center" shrinkToFit="1"/>
    </xf>
    <xf numFmtId="0" fontId="8" fillId="0" borderId="14" xfId="0" applyNumberFormat="1" applyFont="1" applyFill="1" applyBorder="1" applyAlignment="1">
      <alignment horizont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8" xfId="0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shrinkToFit="1"/>
    </xf>
    <xf numFmtId="0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0" applyNumberFormat="1" applyFont="1" applyFill="1" applyBorder="1" applyAlignment="1" applyProtection="1">
      <alignment horizontal="center" vertical="center" shrinkToFit="1"/>
    </xf>
    <xf numFmtId="0" fontId="8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2" xfId="0" applyNumberFormat="1" applyFont="1" applyFill="1" applyBorder="1" applyAlignment="1" applyProtection="1">
      <alignment horizontal="center" shrinkToFit="1"/>
      <protection locked="0"/>
    </xf>
    <xf numFmtId="0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9" xfId="0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protection locked="0"/>
    </xf>
    <xf numFmtId="0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8;&#1090;&#1077;&#1084;_&#1040;&#1085;&#1085;&#1072;/Downloads/&#1057;&#1074;&#1086;&#1076;&#1085;&#1099;&#1081;%20&#1087;&#1088;&#1086;&#1090;&#1086;&#1082;&#1086;&#1083;%2007.10.18%20&#1052;&#1077;3&#1090;&#1077;&#1083;&#1080;&#1094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/>
      <sheetData sheetId="1">
        <row r="3">
          <cell r="B3" t="str">
            <v>мужской</v>
          </cell>
          <cell r="C3" t="str">
            <v>января</v>
          </cell>
          <cell r="F3" t="str">
            <v>Алтайский край</v>
          </cell>
          <cell r="H3" t="str">
            <v xml:space="preserve"> « 1 »</v>
          </cell>
        </row>
        <row r="4">
          <cell r="B4" t="str">
            <v>женский</v>
          </cell>
          <cell r="C4" t="str">
            <v>февраля</v>
          </cell>
          <cell r="F4" t="str">
            <v>Амурская область</v>
          </cell>
          <cell r="H4" t="str">
            <v xml:space="preserve"> « 2 »</v>
          </cell>
        </row>
        <row r="5">
          <cell r="C5" t="str">
            <v>марта</v>
          </cell>
          <cell r="F5" t="str">
            <v>Архангельская область</v>
          </cell>
          <cell r="H5" t="str">
            <v xml:space="preserve"> « 3 »</v>
          </cell>
        </row>
        <row r="6">
          <cell r="C6" t="str">
            <v>апреля</v>
          </cell>
          <cell r="F6" t="str">
            <v>Астраханская область</v>
          </cell>
          <cell r="H6" t="str">
            <v xml:space="preserve"> « 4 »</v>
          </cell>
        </row>
        <row r="7">
          <cell r="C7" t="str">
            <v>мая</v>
          </cell>
          <cell r="F7" t="str">
            <v>Белгородская область</v>
          </cell>
          <cell r="H7" t="str">
            <v xml:space="preserve"> « 5 »</v>
          </cell>
        </row>
        <row r="8">
          <cell r="C8" t="str">
            <v>июня</v>
          </cell>
          <cell r="F8" t="str">
            <v>Брянская область</v>
          </cell>
          <cell r="H8" t="str">
            <v xml:space="preserve"> « 6 »</v>
          </cell>
        </row>
        <row r="9">
          <cell r="C9" t="str">
            <v>июля</v>
          </cell>
          <cell r="F9" t="str">
            <v>Владимирская область</v>
          </cell>
          <cell r="H9" t="str">
            <v xml:space="preserve"> « 7 »</v>
          </cell>
        </row>
        <row r="10">
          <cell r="C10" t="str">
            <v>августа</v>
          </cell>
          <cell r="F10" t="str">
            <v>Волгоградская область</v>
          </cell>
          <cell r="H10" t="str">
            <v xml:space="preserve"> « 8 »</v>
          </cell>
        </row>
        <row r="11">
          <cell r="C11" t="str">
            <v>сентября</v>
          </cell>
          <cell r="F11" t="str">
            <v>Вологодская область</v>
          </cell>
          <cell r="H11" t="str">
            <v xml:space="preserve"> « 9 »</v>
          </cell>
        </row>
        <row r="12">
          <cell r="C12" t="str">
            <v>октября</v>
          </cell>
          <cell r="F12" t="str">
            <v>Воронежская область</v>
          </cell>
          <cell r="H12" t="str">
            <v xml:space="preserve"> « 10 »</v>
          </cell>
        </row>
        <row r="13">
          <cell r="C13" t="str">
            <v>ноября</v>
          </cell>
          <cell r="F13" t="str">
            <v>г Байконур</v>
          </cell>
          <cell r="H13" t="str">
            <v xml:space="preserve"> « 11 »</v>
          </cell>
        </row>
        <row r="14">
          <cell r="C14" t="str">
            <v>декабря</v>
          </cell>
          <cell r="F14" t="str">
            <v>г Севастополь</v>
          </cell>
          <cell r="H14" t="str">
            <v xml:space="preserve"> « 12 »</v>
          </cell>
        </row>
        <row r="15">
          <cell r="F15" t="str">
            <v>город Москва</v>
          </cell>
          <cell r="H15" t="str">
            <v xml:space="preserve"> « 13 »</v>
          </cell>
        </row>
        <row r="16">
          <cell r="F16" t="str">
            <v>город Санкт-Петербург</v>
          </cell>
          <cell r="H16" t="str">
            <v xml:space="preserve"> « 14 »</v>
          </cell>
        </row>
        <row r="17">
          <cell r="F17" t="str">
            <v>Еврейская автономная область</v>
          </cell>
          <cell r="H17" t="str">
            <v xml:space="preserve"> « 15 »</v>
          </cell>
        </row>
        <row r="18">
          <cell r="F18" t="str">
            <v>Забайкальский край</v>
          </cell>
          <cell r="H18" t="str">
            <v xml:space="preserve"> « 16 »</v>
          </cell>
        </row>
        <row r="19">
          <cell r="F19" t="str">
            <v>Ивановская область</v>
          </cell>
          <cell r="H19" t="str">
            <v xml:space="preserve"> « 17 »</v>
          </cell>
        </row>
        <row r="20">
          <cell r="F20" t="str">
            <v>Иркутская область</v>
          </cell>
          <cell r="H20" t="str">
            <v xml:space="preserve"> « 18 »</v>
          </cell>
        </row>
        <row r="21">
          <cell r="F21" t="str">
            <v>Кабардино-Балкарская Республика</v>
          </cell>
          <cell r="H21" t="str">
            <v xml:space="preserve"> « 19 »</v>
          </cell>
        </row>
        <row r="22">
          <cell r="F22" t="str">
            <v>Калининградская область</v>
          </cell>
          <cell r="H22" t="str">
            <v xml:space="preserve"> « 20 »</v>
          </cell>
        </row>
        <row r="23">
          <cell r="F23" t="str">
            <v>Калужская область</v>
          </cell>
          <cell r="H23" t="str">
            <v xml:space="preserve"> « 21 »</v>
          </cell>
        </row>
        <row r="24">
          <cell r="F24" t="str">
            <v>Камчатский край</v>
          </cell>
          <cell r="H24" t="str">
            <v xml:space="preserve"> « 22 »</v>
          </cell>
        </row>
        <row r="25">
          <cell r="F25" t="str">
            <v>Карачаево-Черкесская Республика</v>
          </cell>
          <cell r="H25" t="str">
            <v xml:space="preserve"> « 23 »</v>
          </cell>
        </row>
        <row r="26">
          <cell r="F26" t="str">
            <v>Кемеровская область</v>
          </cell>
          <cell r="H26" t="str">
            <v xml:space="preserve"> « 24 »</v>
          </cell>
        </row>
        <row r="27">
          <cell r="F27" t="str">
            <v>Кировская область</v>
          </cell>
          <cell r="H27" t="str">
            <v xml:space="preserve"> « 25 »</v>
          </cell>
        </row>
        <row r="28">
          <cell r="F28" t="str">
            <v>Костромская область</v>
          </cell>
          <cell r="H28" t="str">
            <v xml:space="preserve"> « 26 »</v>
          </cell>
        </row>
        <row r="29">
          <cell r="F29" t="str">
            <v>Краснодарский край</v>
          </cell>
          <cell r="H29" t="str">
            <v xml:space="preserve"> « 27 »</v>
          </cell>
        </row>
        <row r="30">
          <cell r="F30" t="str">
            <v>Красноярский край</v>
          </cell>
          <cell r="H30" t="str">
            <v xml:space="preserve"> « 28 »</v>
          </cell>
        </row>
        <row r="31">
          <cell r="F31" t="str">
            <v>Курганская область</v>
          </cell>
          <cell r="H31" t="str">
            <v xml:space="preserve"> « 29 »</v>
          </cell>
        </row>
        <row r="32">
          <cell r="F32" t="str">
            <v>Курская область</v>
          </cell>
          <cell r="H32" t="str">
            <v xml:space="preserve"> « 30 »</v>
          </cell>
        </row>
        <row r="33">
          <cell r="F33" t="str">
            <v>Ленинградская область</v>
          </cell>
          <cell r="H33" t="str">
            <v xml:space="preserve"> « 31 »</v>
          </cell>
        </row>
        <row r="34">
          <cell r="F34" t="str">
            <v>Липецкая область</v>
          </cell>
        </row>
        <row r="35">
          <cell r="F35" t="str">
            <v>Магаданская область</v>
          </cell>
        </row>
        <row r="36">
          <cell r="F36" t="str">
            <v>Московская область</v>
          </cell>
        </row>
        <row r="37">
          <cell r="F37" t="str">
            <v>Мурманская область</v>
          </cell>
        </row>
        <row r="38">
          <cell r="F38" t="str">
            <v>Ненецкий автономный округ</v>
          </cell>
        </row>
        <row r="39">
          <cell r="F39" t="str">
            <v>Нижегородская область</v>
          </cell>
        </row>
        <row r="40">
          <cell r="F40" t="str">
            <v>Новгородская область</v>
          </cell>
        </row>
        <row r="41">
          <cell r="F41" t="str">
            <v>Новосибирская область</v>
          </cell>
        </row>
        <row r="42">
          <cell r="F42" t="str">
            <v>Омская область</v>
          </cell>
        </row>
        <row r="43">
          <cell r="F43" t="str">
            <v>Оренбургская область</v>
          </cell>
        </row>
        <row r="44">
          <cell r="F44" t="str">
            <v>Орловская область</v>
          </cell>
        </row>
        <row r="45">
          <cell r="F45" t="str">
            <v>Пензенская область</v>
          </cell>
        </row>
        <row r="46">
          <cell r="F46" t="str">
            <v>Пермский край</v>
          </cell>
        </row>
        <row r="47">
          <cell r="F47" t="str">
            <v>Приморский край</v>
          </cell>
        </row>
        <row r="48">
          <cell r="F48" t="str">
            <v>Псковская область</v>
          </cell>
        </row>
        <row r="49">
          <cell r="F49" t="str">
            <v>Республика Адыгея</v>
          </cell>
        </row>
        <row r="50">
          <cell r="F50" t="str">
            <v>Республика Алтай</v>
          </cell>
        </row>
        <row r="51">
          <cell r="F51" t="str">
            <v>Республика Башкортостан</v>
          </cell>
        </row>
        <row r="52">
          <cell r="F52" t="str">
            <v>Республика Бурятия</v>
          </cell>
        </row>
        <row r="53">
          <cell r="F53" t="str">
            <v>Республика Дагестан</v>
          </cell>
        </row>
        <row r="54">
          <cell r="F54" t="str">
            <v>Республика Ингушетия</v>
          </cell>
        </row>
        <row r="55">
          <cell r="F55" t="str">
            <v>Республика Калмыкия</v>
          </cell>
        </row>
        <row r="56">
          <cell r="F56" t="str">
            <v>Республика Карелия</v>
          </cell>
        </row>
        <row r="57">
          <cell r="F57" t="str">
            <v>Республика Коми</v>
          </cell>
        </row>
        <row r="58">
          <cell r="F58" t="str">
            <v>Республика Крым</v>
          </cell>
        </row>
        <row r="59">
          <cell r="F59" t="str">
            <v>Республика Марий Эл</v>
          </cell>
        </row>
        <row r="60">
          <cell r="F60" t="str">
            <v>Республика Мордовия</v>
          </cell>
        </row>
        <row r="61">
          <cell r="F61" t="str">
            <v>Республика Саха(Якутия)</v>
          </cell>
        </row>
        <row r="62">
          <cell r="F62" t="str">
            <v>Республика Северная Осетия - Алания</v>
          </cell>
        </row>
        <row r="63">
          <cell r="F63" t="str">
            <v>Республика Татарстан</v>
          </cell>
        </row>
        <row r="64">
          <cell r="F64" t="str">
            <v>Республика Тыва</v>
          </cell>
        </row>
        <row r="65">
          <cell r="F65" t="str">
            <v>Республика Хакасия</v>
          </cell>
        </row>
        <row r="66">
          <cell r="F66" t="str">
            <v>Ростовская область</v>
          </cell>
        </row>
        <row r="67">
          <cell r="F67" t="str">
            <v>Рязанская область</v>
          </cell>
        </row>
        <row r="68">
          <cell r="F68" t="str">
            <v>Самарская область</v>
          </cell>
        </row>
        <row r="69">
          <cell r="F69" t="str">
            <v>Саратовская область</v>
          </cell>
        </row>
        <row r="70">
          <cell r="F70" t="str">
            <v>Сахалинская область</v>
          </cell>
        </row>
        <row r="71">
          <cell r="F71" t="str">
            <v>Свердловская область</v>
          </cell>
        </row>
        <row r="72">
          <cell r="F72" t="str">
            <v>Смоленская область</v>
          </cell>
        </row>
        <row r="73">
          <cell r="F73" t="str">
            <v>Ставропольский край</v>
          </cell>
        </row>
        <row r="74">
          <cell r="F74" t="str">
            <v>Тамбовская область</v>
          </cell>
        </row>
        <row r="75">
          <cell r="F75" t="str">
            <v>Тверская область</v>
          </cell>
        </row>
        <row r="76">
          <cell r="F76" t="str">
            <v>Томская область</v>
          </cell>
        </row>
        <row r="77">
          <cell r="F77" t="str">
            <v>Тульская область</v>
          </cell>
        </row>
        <row r="78">
          <cell r="F78" t="str">
            <v>Тюменская область</v>
          </cell>
        </row>
        <row r="79">
          <cell r="F79" t="str">
            <v>Удмуртская Республика</v>
          </cell>
        </row>
        <row r="80">
          <cell r="F80" t="str">
            <v>Ульяновская область</v>
          </cell>
        </row>
        <row r="81">
          <cell r="F81" t="str">
            <v>Хабаровский край</v>
          </cell>
        </row>
        <row r="82">
          <cell r="F82" t="str">
            <v>Ханты-Мансийский автономный округ - Югра</v>
          </cell>
        </row>
        <row r="83">
          <cell r="F83" t="str">
            <v>Челябинская область</v>
          </cell>
        </row>
        <row r="84">
          <cell r="F84" t="str">
            <v>Чеченская Республика</v>
          </cell>
        </row>
        <row r="85">
          <cell r="F85" t="str">
            <v>Чувашская Республика</v>
          </cell>
        </row>
        <row r="86">
          <cell r="F86" t="str">
            <v>Чукотский автономный округ</v>
          </cell>
        </row>
        <row r="87">
          <cell r="F87" t="str">
            <v>Ямало-Ненецкий автономный округ</v>
          </cell>
        </row>
        <row r="88">
          <cell r="F88" t="str">
            <v>Ярославская область</v>
          </cell>
        </row>
        <row r="89">
          <cell r="F89" t="str">
            <v xml:space="preserve"> Республика Чеченская</v>
          </cell>
        </row>
        <row r="90">
          <cell r="F90" t="str">
            <v xml:space="preserve"> Чувашия. Чувашская Республика -</v>
          </cell>
        </row>
        <row r="91">
          <cell r="F91" t="str">
            <v xml:space="preserve"> Автономный округ Чукотский</v>
          </cell>
        </row>
        <row r="92">
          <cell r="F92" t="str">
            <v xml:space="preserve"> Автономный округ Эвенкийский</v>
          </cell>
        </row>
        <row r="93">
          <cell r="F93" t="str">
            <v xml:space="preserve"> Автономный округ Ямало-Ненецкий</v>
          </cell>
        </row>
        <row r="94">
          <cell r="F94" t="str">
            <v xml:space="preserve"> Ярославская область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view="pageBreakPreview" topLeftCell="A14" zoomScale="87" zoomScaleNormal="70" zoomScaleSheetLayoutView="87" workbookViewId="0">
      <selection activeCell="L29" sqref="L29"/>
    </sheetView>
  </sheetViews>
  <sheetFormatPr defaultRowHeight="15"/>
  <cols>
    <col min="1" max="1" width="7.140625" customWidth="1"/>
    <col min="2" max="2" width="33.7109375" bestFit="1" customWidth="1"/>
    <col min="12" max="12" width="18.5703125" customWidth="1"/>
    <col min="14" max="14" width="18.42578125" customWidth="1"/>
    <col min="20" max="20" width="13.7109375" customWidth="1"/>
  </cols>
  <sheetData>
    <row r="1" spans="1:22" s="1" customFormat="1" ht="22.5" customHeight="1">
      <c r="A1" s="2"/>
      <c r="B1" s="3"/>
      <c r="C1" s="4"/>
      <c r="D1" s="100"/>
      <c r="E1" s="10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2" s="1" customFormat="1" ht="15.75">
      <c r="A2" s="2"/>
      <c r="B2" s="3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s="1" customFormat="1" ht="29.25" customHeight="1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22" s="1" customFormat="1" ht="15.75" customHeight="1">
      <c r="A4" s="6" t="s">
        <v>1</v>
      </c>
      <c r="B4" s="7"/>
      <c r="C4" s="6"/>
      <c r="D4" s="4"/>
      <c r="E4" s="4"/>
      <c r="F4" s="4"/>
      <c r="G4" s="4"/>
      <c r="H4" s="4"/>
      <c r="I4" s="4"/>
      <c r="J4" s="4"/>
      <c r="K4" s="4"/>
      <c r="L4" s="8" t="s">
        <v>2</v>
      </c>
      <c r="M4" s="8"/>
      <c r="N4" s="9"/>
      <c r="O4" s="9"/>
      <c r="P4" s="9"/>
      <c r="Q4" s="9"/>
      <c r="R4" s="9"/>
      <c r="S4" s="9"/>
    </row>
    <row r="5" spans="1:22" s="1" customFormat="1" ht="32.25" customHeight="1">
      <c r="A5" s="6"/>
      <c r="B5" s="103"/>
      <c r="C5" s="103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22" s="1" customFormat="1" ht="32.25" customHeight="1">
      <c r="A6" s="6"/>
      <c r="B6" s="104" t="s">
        <v>4</v>
      </c>
      <c r="C6" s="104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1:22" s="1" customFormat="1" ht="28.5" customHeight="1" thickBot="1">
      <c r="A7" s="10" t="s">
        <v>5</v>
      </c>
      <c r="B7" s="11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2" s="1" customFormat="1" ht="47.25" customHeight="1" thickBot="1">
      <c r="A8" s="105" t="s">
        <v>6</v>
      </c>
      <c r="B8" s="107" t="s">
        <v>7</v>
      </c>
      <c r="C8" s="109" t="s">
        <v>8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56"/>
    </row>
    <row r="9" spans="1:22" s="1" customFormat="1" ht="111" customHeight="1" thickBot="1">
      <c r="A9" s="106"/>
      <c r="B9" s="108"/>
      <c r="C9" s="110"/>
      <c r="D9" s="66" t="s">
        <v>9</v>
      </c>
      <c r="E9" s="66" t="s">
        <v>172</v>
      </c>
      <c r="F9" s="66" t="s">
        <v>10</v>
      </c>
      <c r="G9" s="66" t="s">
        <v>172</v>
      </c>
      <c r="H9" s="66" t="s">
        <v>11</v>
      </c>
      <c r="I9" s="66" t="s">
        <v>172</v>
      </c>
      <c r="J9" s="66" t="s">
        <v>12</v>
      </c>
      <c r="K9" s="66" t="s">
        <v>172</v>
      </c>
      <c r="L9" s="66" t="s">
        <v>13</v>
      </c>
      <c r="M9" s="66" t="s">
        <v>172</v>
      </c>
      <c r="N9" s="66" t="s">
        <v>14</v>
      </c>
      <c r="O9" s="66" t="s">
        <v>172</v>
      </c>
      <c r="P9" s="66" t="s">
        <v>16</v>
      </c>
      <c r="Q9" s="66" t="s">
        <v>172</v>
      </c>
      <c r="R9" s="66" t="s">
        <v>17</v>
      </c>
      <c r="S9" s="74" t="s">
        <v>172</v>
      </c>
      <c r="T9" s="63" t="s">
        <v>174</v>
      </c>
    </row>
    <row r="10" spans="1:22" s="1" customFormat="1" ht="111" customHeight="1" thickBot="1">
      <c r="A10" s="114" t="s">
        <v>185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6"/>
    </row>
    <row r="11" spans="1:22" s="1" customFormat="1" ht="30">
      <c r="A11" s="69">
        <v>27</v>
      </c>
      <c r="B11" s="34" t="s">
        <v>20</v>
      </c>
      <c r="C11" s="35">
        <v>2002</v>
      </c>
      <c r="D11" s="35">
        <v>10.199999999999999</v>
      </c>
      <c r="E11" s="35">
        <f t="shared" ref="E11" si="0">_xlfn.RANK.EQ(D11,$D$11:$D$21,1)</f>
        <v>5</v>
      </c>
      <c r="F11" s="35">
        <v>35</v>
      </c>
      <c r="G11" s="35">
        <f t="shared" ref="G11" si="1">_xlfn.RANK.EQ(F11,$F$11:$F$28,0)</f>
        <v>6</v>
      </c>
      <c r="H11" s="35">
        <v>247</v>
      </c>
      <c r="I11" s="35">
        <f t="shared" ref="I11" si="2">_xlfn.RANK.EQ(H11,$H$11:$H$21,0)</f>
        <v>2</v>
      </c>
      <c r="J11" s="35">
        <v>7.78</v>
      </c>
      <c r="K11" s="35">
        <f t="shared" ref="K11" si="3">_xlfn.RANK.EQ(J11,$J$11:$J$21,0)</f>
        <v>1</v>
      </c>
      <c r="L11" s="35">
        <v>15</v>
      </c>
      <c r="M11" s="35">
        <f t="shared" ref="M11" si="4">_xlfn.RANK.EQ(L11,$L$11:$L$21,0)</f>
        <v>2</v>
      </c>
      <c r="N11" s="35">
        <v>30</v>
      </c>
      <c r="O11" s="35">
        <f t="shared" ref="O11" si="5">_xlfn.RANK.EQ(N11,$N$11:$N$21,0)</f>
        <v>2</v>
      </c>
      <c r="P11" s="35">
        <v>7.93</v>
      </c>
      <c r="Q11" s="35">
        <f t="shared" ref="Q11" si="6">_xlfn.RANK.EQ(P11,$P$11:$P$21,1)</f>
        <v>1</v>
      </c>
      <c r="R11" s="35">
        <v>1.29</v>
      </c>
      <c r="S11" s="38">
        <f>_xlfn.RANK.EQ(R11,$R$11:R21,1)</f>
        <v>1</v>
      </c>
      <c r="T11" s="57">
        <f t="shared" ref="T11" si="7">S11+Q11+O11+M11+K11+I11+G11+E11</f>
        <v>20</v>
      </c>
    </row>
    <row r="12" spans="1:22" s="1" customFormat="1">
      <c r="A12" s="36">
        <v>129</v>
      </c>
      <c r="B12" s="16" t="s">
        <v>29</v>
      </c>
      <c r="C12" s="13">
        <v>2002</v>
      </c>
      <c r="D12" s="13">
        <v>9.6</v>
      </c>
      <c r="E12" s="13">
        <f t="shared" ref="E12:E21" si="8">_xlfn.RANK.EQ(D12,$D$11:$D$21,1)</f>
        <v>1</v>
      </c>
      <c r="F12" s="15">
        <v>50</v>
      </c>
      <c r="G12" s="13">
        <f t="shared" ref="G12:G21" si="9">_xlfn.RANK.EQ(F12,$F$11:$F$28,0)</f>
        <v>1</v>
      </c>
      <c r="H12" s="13">
        <v>246</v>
      </c>
      <c r="I12" s="13">
        <f t="shared" ref="I12:I21" si="10">_xlfn.RANK.EQ(H12,$H$11:$H$21,0)</f>
        <v>3</v>
      </c>
      <c r="J12" s="13">
        <v>7.2</v>
      </c>
      <c r="K12" s="13">
        <f t="shared" ref="K12:K21" si="11">_xlfn.RANK.EQ(J12,$J$11:$J$21,0)</f>
        <v>4</v>
      </c>
      <c r="L12" s="13">
        <v>13</v>
      </c>
      <c r="M12" s="13">
        <f t="shared" ref="M12:M21" si="12">_xlfn.RANK.EQ(L12,$L$11:$L$21,0)</f>
        <v>6</v>
      </c>
      <c r="N12" s="13">
        <v>25</v>
      </c>
      <c r="O12" s="13">
        <f t="shared" ref="O12:O21" si="13">_xlfn.RANK.EQ(N12,$N$11:$N$21,0)</f>
        <v>5</v>
      </c>
      <c r="P12" s="13">
        <v>7.93</v>
      </c>
      <c r="Q12" s="13">
        <f t="shared" ref="Q12:Q21" si="14">_xlfn.RANK.EQ(P12,$P$11:$P$21,1)</f>
        <v>1</v>
      </c>
      <c r="R12" s="13">
        <v>1.34</v>
      </c>
      <c r="S12" s="39">
        <f>_xlfn.RANK.EQ(R12,$R$11:R22,1)</f>
        <v>3</v>
      </c>
      <c r="T12" s="60">
        <f t="shared" ref="T12:T21" si="15">S12+Q12+O12+M12+K12+I12+G12+E12</f>
        <v>24</v>
      </c>
      <c r="V12" s="1" t="s">
        <v>173</v>
      </c>
    </row>
    <row r="13" spans="1:22" s="1" customFormat="1" ht="29.25" customHeight="1">
      <c r="A13" s="30">
        <v>127</v>
      </c>
      <c r="B13" s="16" t="s">
        <v>30</v>
      </c>
      <c r="C13" s="13">
        <v>2002</v>
      </c>
      <c r="D13" s="13">
        <v>10.199999999999999</v>
      </c>
      <c r="E13" s="13">
        <f t="shared" si="8"/>
        <v>5</v>
      </c>
      <c r="F13" s="15">
        <v>36</v>
      </c>
      <c r="G13" s="13">
        <f t="shared" si="9"/>
        <v>5</v>
      </c>
      <c r="H13" s="13">
        <v>253</v>
      </c>
      <c r="I13" s="13">
        <f t="shared" si="10"/>
        <v>1</v>
      </c>
      <c r="J13" s="13">
        <v>7.72</v>
      </c>
      <c r="K13" s="13">
        <f t="shared" si="11"/>
        <v>2</v>
      </c>
      <c r="L13" s="13">
        <v>16</v>
      </c>
      <c r="M13" s="13">
        <f t="shared" si="12"/>
        <v>1</v>
      </c>
      <c r="N13" s="13">
        <v>24</v>
      </c>
      <c r="O13" s="13">
        <f t="shared" si="13"/>
        <v>7</v>
      </c>
      <c r="P13" s="13">
        <v>7.93</v>
      </c>
      <c r="Q13" s="13">
        <f t="shared" si="14"/>
        <v>1</v>
      </c>
      <c r="R13" s="13">
        <v>1.3</v>
      </c>
      <c r="S13" s="39">
        <f>_xlfn.RANK.EQ(R13,$R$11:R23,1)</f>
        <v>2</v>
      </c>
      <c r="T13" s="60">
        <f t="shared" si="15"/>
        <v>24</v>
      </c>
    </row>
    <row r="14" spans="1:22" s="1" customFormat="1" ht="18" customHeight="1">
      <c r="A14" s="30">
        <v>30</v>
      </c>
      <c r="B14" s="14" t="s">
        <v>21</v>
      </c>
      <c r="C14" s="13">
        <v>2003</v>
      </c>
      <c r="D14" s="13">
        <v>10</v>
      </c>
      <c r="E14" s="13">
        <f t="shared" si="8"/>
        <v>3</v>
      </c>
      <c r="F14" s="13">
        <v>27</v>
      </c>
      <c r="G14" s="13">
        <f t="shared" si="9"/>
        <v>10</v>
      </c>
      <c r="H14" s="13">
        <v>244</v>
      </c>
      <c r="I14" s="13">
        <f t="shared" si="10"/>
        <v>4</v>
      </c>
      <c r="J14" s="13">
        <v>7.38</v>
      </c>
      <c r="K14" s="13">
        <f t="shared" si="11"/>
        <v>3</v>
      </c>
      <c r="L14" s="13">
        <v>14</v>
      </c>
      <c r="M14" s="13">
        <f t="shared" si="12"/>
        <v>3</v>
      </c>
      <c r="N14" s="13">
        <v>30</v>
      </c>
      <c r="O14" s="13">
        <f t="shared" si="13"/>
        <v>2</v>
      </c>
      <c r="P14" s="13">
        <v>8.35</v>
      </c>
      <c r="Q14" s="13">
        <f t="shared" si="14"/>
        <v>4</v>
      </c>
      <c r="R14" s="13">
        <v>1.39</v>
      </c>
      <c r="S14" s="39">
        <f>_xlfn.RANK.EQ(R14,$R$11:R24,1)</f>
        <v>5</v>
      </c>
      <c r="T14" s="60">
        <f t="shared" si="15"/>
        <v>34</v>
      </c>
    </row>
    <row r="15" spans="1:22" s="1" customFormat="1" ht="18" customHeight="1">
      <c r="A15" s="30">
        <v>123</v>
      </c>
      <c r="B15" s="16" t="s">
        <v>35</v>
      </c>
      <c r="C15" s="13">
        <v>2003</v>
      </c>
      <c r="D15" s="13">
        <v>10.6</v>
      </c>
      <c r="E15" s="13">
        <f t="shared" si="8"/>
        <v>9</v>
      </c>
      <c r="F15" s="15">
        <v>40</v>
      </c>
      <c r="G15" s="13">
        <f t="shared" si="9"/>
        <v>4</v>
      </c>
      <c r="H15" s="13">
        <v>233</v>
      </c>
      <c r="I15" s="13">
        <f t="shared" si="10"/>
        <v>5</v>
      </c>
      <c r="J15" s="13">
        <v>6.88</v>
      </c>
      <c r="K15" s="13">
        <f t="shared" si="11"/>
        <v>5</v>
      </c>
      <c r="L15" s="13">
        <v>14</v>
      </c>
      <c r="M15" s="13">
        <f t="shared" si="12"/>
        <v>3</v>
      </c>
      <c r="N15" s="13">
        <v>22</v>
      </c>
      <c r="O15" s="13">
        <f t="shared" si="13"/>
        <v>8</v>
      </c>
      <c r="P15" s="13">
        <v>8.5</v>
      </c>
      <c r="Q15" s="13">
        <f t="shared" si="14"/>
        <v>5</v>
      </c>
      <c r="R15" s="13">
        <v>1.35</v>
      </c>
      <c r="S15" s="39">
        <f>_xlfn.RANK.EQ(R15,$R$11:R25,1)</f>
        <v>4</v>
      </c>
      <c r="T15" s="60">
        <f t="shared" si="15"/>
        <v>43</v>
      </c>
    </row>
    <row r="16" spans="1:22" s="1" customFormat="1" ht="18" customHeight="1">
      <c r="A16" s="30">
        <v>31</v>
      </c>
      <c r="B16" s="14" t="s">
        <v>23</v>
      </c>
      <c r="C16" s="13">
        <v>2002</v>
      </c>
      <c r="D16" s="13">
        <v>10.1</v>
      </c>
      <c r="E16" s="13">
        <f t="shared" si="8"/>
        <v>4</v>
      </c>
      <c r="F16" s="13">
        <v>41</v>
      </c>
      <c r="G16" s="13">
        <f t="shared" si="9"/>
        <v>3</v>
      </c>
      <c r="H16" s="13">
        <v>233</v>
      </c>
      <c r="I16" s="13">
        <f t="shared" si="10"/>
        <v>5</v>
      </c>
      <c r="J16" s="13">
        <v>6.82</v>
      </c>
      <c r="K16" s="13">
        <f t="shared" si="11"/>
        <v>6</v>
      </c>
      <c r="L16" s="13">
        <v>14</v>
      </c>
      <c r="M16" s="13">
        <f t="shared" si="12"/>
        <v>3</v>
      </c>
      <c r="N16" s="13">
        <v>22</v>
      </c>
      <c r="O16" s="13">
        <f t="shared" si="13"/>
        <v>8</v>
      </c>
      <c r="P16" s="13">
        <v>8.8800000000000008</v>
      </c>
      <c r="Q16" s="13">
        <f t="shared" si="14"/>
        <v>8</v>
      </c>
      <c r="R16" s="13">
        <v>1.55</v>
      </c>
      <c r="S16" s="39">
        <f>_xlfn.RANK.EQ(R16,$R$11:R26,1)</f>
        <v>10</v>
      </c>
      <c r="T16" s="60">
        <f t="shared" si="15"/>
        <v>47</v>
      </c>
    </row>
    <row r="17" spans="1:20" s="1" customFormat="1" ht="18" customHeight="1">
      <c r="A17" s="30">
        <v>126</v>
      </c>
      <c r="B17" s="16" t="s">
        <v>39</v>
      </c>
      <c r="C17" s="13">
        <v>2004</v>
      </c>
      <c r="D17" s="13">
        <v>10.7</v>
      </c>
      <c r="E17" s="13">
        <f t="shared" si="8"/>
        <v>10</v>
      </c>
      <c r="F17" s="15">
        <v>50</v>
      </c>
      <c r="G17" s="13">
        <f t="shared" si="9"/>
        <v>1</v>
      </c>
      <c r="H17" s="13">
        <v>211</v>
      </c>
      <c r="I17" s="13">
        <f t="shared" si="10"/>
        <v>8</v>
      </c>
      <c r="J17" s="13">
        <v>6.28</v>
      </c>
      <c r="K17" s="13">
        <f t="shared" si="11"/>
        <v>9</v>
      </c>
      <c r="L17" s="13">
        <v>11</v>
      </c>
      <c r="M17" s="13">
        <f t="shared" si="12"/>
        <v>7</v>
      </c>
      <c r="N17" s="13">
        <v>25</v>
      </c>
      <c r="O17" s="13">
        <f t="shared" si="13"/>
        <v>5</v>
      </c>
      <c r="P17" s="13">
        <v>8.75</v>
      </c>
      <c r="Q17" s="13">
        <f t="shared" si="14"/>
        <v>7</v>
      </c>
      <c r="R17" s="13">
        <v>1.47</v>
      </c>
      <c r="S17" s="39">
        <f>_xlfn.RANK.EQ(R17,$R$11:R27,1)</f>
        <v>7</v>
      </c>
      <c r="T17" s="60">
        <f t="shared" si="15"/>
        <v>54</v>
      </c>
    </row>
    <row r="18" spans="1:20" s="1" customFormat="1" ht="18" customHeight="1">
      <c r="A18" s="30">
        <v>125</v>
      </c>
      <c r="B18" s="16" t="s">
        <v>45</v>
      </c>
      <c r="C18" s="13">
        <v>2002</v>
      </c>
      <c r="D18" s="13">
        <v>9.8000000000000007</v>
      </c>
      <c r="E18" s="13">
        <f t="shared" si="8"/>
        <v>2</v>
      </c>
      <c r="F18" s="15">
        <v>28</v>
      </c>
      <c r="G18" s="13">
        <f t="shared" si="9"/>
        <v>9</v>
      </c>
      <c r="H18" s="13">
        <v>230</v>
      </c>
      <c r="I18" s="13">
        <f t="shared" si="10"/>
        <v>7</v>
      </c>
      <c r="J18" s="13">
        <v>6.6</v>
      </c>
      <c r="K18" s="13">
        <f t="shared" si="11"/>
        <v>7</v>
      </c>
      <c r="L18" s="13">
        <v>8</v>
      </c>
      <c r="M18" s="13">
        <f t="shared" si="12"/>
        <v>9</v>
      </c>
      <c r="N18" s="13">
        <v>20</v>
      </c>
      <c r="O18" s="13">
        <f t="shared" si="13"/>
        <v>10</v>
      </c>
      <c r="P18" s="13">
        <v>9.5299999999999994</v>
      </c>
      <c r="Q18" s="13">
        <f t="shared" si="14"/>
        <v>10</v>
      </c>
      <c r="R18" s="13">
        <v>1.48</v>
      </c>
      <c r="S18" s="39">
        <f>_xlfn.RANK.EQ(R18,$R$11:R28,1)</f>
        <v>9</v>
      </c>
      <c r="T18" s="60">
        <f t="shared" si="15"/>
        <v>63</v>
      </c>
    </row>
    <row r="19" spans="1:20" s="1" customFormat="1" ht="31.5" customHeight="1">
      <c r="A19" s="30">
        <v>29</v>
      </c>
      <c r="B19" s="14" t="s">
        <v>27</v>
      </c>
      <c r="C19" s="13">
        <v>2004</v>
      </c>
      <c r="D19" s="13">
        <v>10.4</v>
      </c>
      <c r="E19" s="13">
        <f t="shared" si="8"/>
        <v>7</v>
      </c>
      <c r="F19" s="13">
        <v>30</v>
      </c>
      <c r="G19" s="13">
        <f t="shared" si="9"/>
        <v>8</v>
      </c>
      <c r="H19" s="13">
        <v>205</v>
      </c>
      <c r="I19" s="13">
        <f t="shared" si="10"/>
        <v>9</v>
      </c>
      <c r="J19" s="13">
        <v>5.98</v>
      </c>
      <c r="K19" s="13">
        <f t="shared" si="11"/>
        <v>11</v>
      </c>
      <c r="L19" s="13">
        <v>10</v>
      </c>
      <c r="M19" s="13">
        <f t="shared" si="12"/>
        <v>8</v>
      </c>
      <c r="N19" s="13">
        <v>27</v>
      </c>
      <c r="O19" s="13">
        <f t="shared" si="13"/>
        <v>4</v>
      </c>
      <c r="P19" s="13">
        <v>9.4700000000000006</v>
      </c>
      <c r="Q19" s="13">
        <f t="shared" si="14"/>
        <v>9</v>
      </c>
      <c r="R19" s="13">
        <v>1.5</v>
      </c>
      <c r="S19" s="39">
        <f>_xlfn.RANK.EQ(R19,$R$11:R29,1)</f>
        <v>10</v>
      </c>
      <c r="T19" s="60">
        <f t="shared" si="15"/>
        <v>66</v>
      </c>
    </row>
    <row r="20" spans="1:20" s="1" customFormat="1" ht="30.75" customHeight="1">
      <c r="A20" s="30">
        <v>102</v>
      </c>
      <c r="B20" s="14" t="s">
        <v>51</v>
      </c>
      <c r="C20" s="13">
        <v>2004</v>
      </c>
      <c r="D20" s="13">
        <v>10.4</v>
      </c>
      <c r="E20" s="13">
        <f t="shared" si="8"/>
        <v>7</v>
      </c>
      <c r="F20" s="15">
        <v>25</v>
      </c>
      <c r="G20" s="13">
        <f t="shared" si="9"/>
        <v>11</v>
      </c>
      <c r="H20" s="13">
        <v>199</v>
      </c>
      <c r="I20" s="13">
        <f t="shared" si="10"/>
        <v>11</v>
      </c>
      <c r="J20" s="13">
        <v>6.4</v>
      </c>
      <c r="K20" s="13">
        <f t="shared" si="11"/>
        <v>8</v>
      </c>
      <c r="L20" s="13">
        <v>8</v>
      </c>
      <c r="M20" s="13">
        <f t="shared" si="12"/>
        <v>9</v>
      </c>
      <c r="N20" s="13">
        <v>20</v>
      </c>
      <c r="O20" s="13">
        <f t="shared" si="13"/>
        <v>10</v>
      </c>
      <c r="P20" s="13">
        <v>8.7200000000000006</v>
      </c>
      <c r="Q20" s="13">
        <f t="shared" si="14"/>
        <v>6</v>
      </c>
      <c r="R20" s="13">
        <v>1.42</v>
      </c>
      <c r="S20" s="39">
        <f>_xlfn.RANK.EQ(R20,$R$11:R30,1)</f>
        <v>6</v>
      </c>
      <c r="T20" s="60">
        <f t="shared" si="15"/>
        <v>68</v>
      </c>
    </row>
    <row r="21" spans="1:20" s="1" customFormat="1" ht="15.75" thickBot="1">
      <c r="A21" s="31">
        <v>197</v>
      </c>
      <c r="B21" s="89" t="s">
        <v>26</v>
      </c>
      <c r="C21" s="20">
        <v>2003</v>
      </c>
      <c r="D21" s="20">
        <v>9999</v>
      </c>
      <c r="E21" s="20">
        <f t="shared" si="8"/>
        <v>11</v>
      </c>
      <c r="F21" s="20">
        <v>25</v>
      </c>
      <c r="G21" s="20">
        <f t="shared" si="9"/>
        <v>11</v>
      </c>
      <c r="H21" s="20">
        <v>205</v>
      </c>
      <c r="I21" s="20">
        <f t="shared" si="10"/>
        <v>9</v>
      </c>
      <c r="J21" s="20">
        <v>6.16</v>
      </c>
      <c r="K21" s="20">
        <f t="shared" si="11"/>
        <v>10</v>
      </c>
      <c r="L21" s="20">
        <v>0</v>
      </c>
      <c r="M21" s="20">
        <f t="shared" si="12"/>
        <v>11</v>
      </c>
      <c r="N21" s="20">
        <v>32</v>
      </c>
      <c r="O21" s="20">
        <f t="shared" si="13"/>
        <v>1</v>
      </c>
      <c r="P21" s="20">
        <v>9999</v>
      </c>
      <c r="Q21" s="20">
        <f t="shared" si="14"/>
        <v>11</v>
      </c>
      <c r="R21" s="20">
        <v>9999</v>
      </c>
      <c r="S21" s="40">
        <f>_xlfn.RANK.EQ(R21,$R$11:R31,1)</f>
        <v>16</v>
      </c>
      <c r="T21" s="61">
        <f t="shared" si="15"/>
        <v>80</v>
      </c>
    </row>
    <row r="22" spans="1:20" s="1" customFormat="1">
      <c r="A22" s="111" t="s">
        <v>186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3"/>
    </row>
    <row r="23" spans="1:20" s="1" customFormat="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3"/>
    </row>
    <row r="24" spans="1:20" s="1" customFormat="1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3"/>
    </row>
    <row r="25" spans="1:20" s="1" customFormat="1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3"/>
    </row>
    <row r="26" spans="1:20" s="1" customFormat="1" ht="15.75" thickBot="1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3"/>
    </row>
    <row r="27" spans="1:20" s="1" customFormat="1">
      <c r="A27" s="33">
        <v>26</v>
      </c>
      <c r="B27" s="34" t="s">
        <v>31</v>
      </c>
      <c r="C27" s="35">
        <v>2004</v>
      </c>
      <c r="D27" s="35">
        <v>10.8</v>
      </c>
      <c r="E27" s="35">
        <f t="shared" ref="E27" si="16">_xlfn.RANK.EQ(D27,$D$27:$D$35,1)</f>
        <v>3</v>
      </c>
      <c r="F27" s="35">
        <v>31</v>
      </c>
      <c r="G27" s="35">
        <f t="shared" ref="G27" si="17">_xlfn.RANK.EQ(F27,$F$27:$F$35,0)</f>
        <v>1</v>
      </c>
      <c r="H27" s="35">
        <v>211</v>
      </c>
      <c r="I27" s="35">
        <f t="shared" ref="I27" si="18">_xlfn.RANK.EQ(H27,$H$27:$H$35,0)</f>
        <v>2</v>
      </c>
      <c r="J27" s="35">
        <v>6.12</v>
      </c>
      <c r="K27" s="35">
        <f t="shared" ref="K27" si="19">_xlfn.RANK.EQ(J27,$J$27:$J$35,0)</f>
        <v>2</v>
      </c>
      <c r="L27" s="35">
        <v>23</v>
      </c>
      <c r="M27" s="35">
        <f t="shared" ref="M27" si="20">_xlfn.RANK.EQ(L27,$L$27:$L$35,0)</f>
        <v>1</v>
      </c>
      <c r="N27" s="35">
        <v>31</v>
      </c>
      <c r="O27" s="35">
        <f t="shared" ref="O27" si="21">_xlfn.RANK.EQ(N27,$N$27:$N$35,0)</f>
        <v>2</v>
      </c>
      <c r="P27" s="35">
        <v>9999</v>
      </c>
      <c r="Q27" s="35">
        <f t="shared" ref="Q27" si="22">_xlfn.RANK.EQ(P27,$P$27:$P$35,1)</f>
        <v>7</v>
      </c>
      <c r="R27" s="35">
        <v>1.47</v>
      </c>
      <c r="S27" s="38">
        <f>_xlfn.RANK.EQ(R27,$R$27:R35,1)</f>
        <v>4</v>
      </c>
      <c r="T27" s="57">
        <f t="shared" ref="T27" si="23">S27+Q27+O27+M27+K27+I27+G27+E27</f>
        <v>22</v>
      </c>
    </row>
    <row r="28" spans="1:20" s="1" customFormat="1">
      <c r="A28" s="36">
        <v>122</v>
      </c>
      <c r="B28" s="16" t="s">
        <v>52</v>
      </c>
      <c r="C28" s="13">
        <v>2003</v>
      </c>
      <c r="D28" s="13">
        <v>10.5</v>
      </c>
      <c r="E28" s="13">
        <f t="shared" ref="E28:E35" si="24">_xlfn.RANK.EQ(D28,$D$27:$D$35,1)</f>
        <v>1</v>
      </c>
      <c r="F28" s="15">
        <v>19</v>
      </c>
      <c r="G28" s="13">
        <f t="shared" ref="G28:G35" si="25">_xlfn.RANK.EQ(F28,$F$27:$F$35,0)</f>
        <v>4</v>
      </c>
      <c r="H28" s="13">
        <v>224</v>
      </c>
      <c r="I28" s="13">
        <f t="shared" ref="I28:I35" si="26">_xlfn.RANK.EQ(H28,$H$27:$H$35,0)</f>
        <v>1</v>
      </c>
      <c r="J28" s="13">
        <v>6.45</v>
      </c>
      <c r="K28" s="13">
        <f t="shared" ref="K28:K35" si="27">_xlfn.RANK.EQ(J28,$J$27:$J$35,0)</f>
        <v>1</v>
      </c>
      <c r="L28" s="13">
        <v>22</v>
      </c>
      <c r="M28" s="13">
        <f t="shared" ref="M28:M35" si="28">_xlfn.RANK.EQ(L28,$L$27:$L$35,0)</f>
        <v>2</v>
      </c>
      <c r="N28" s="13">
        <v>20</v>
      </c>
      <c r="O28" s="13">
        <f t="shared" ref="O28:O35" si="29">_xlfn.RANK.EQ(N28,$N$27:$N$35,0)</f>
        <v>6</v>
      </c>
      <c r="P28" s="13">
        <v>9.35</v>
      </c>
      <c r="Q28" s="13">
        <f t="shared" ref="Q28:Q35" si="30">_xlfn.RANK.EQ(P28,$P$27:$P$35,1)</f>
        <v>2</v>
      </c>
      <c r="R28" s="13">
        <v>2.11</v>
      </c>
      <c r="S28" s="39">
        <f>_xlfn.RANK.EQ(R28,$R$27:R36,1)</f>
        <v>6</v>
      </c>
      <c r="T28" s="60">
        <f t="shared" ref="T28:T35" si="31">S28+Q28+O28+M28+K28+I28+G28+E28</f>
        <v>23</v>
      </c>
    </row>
    <row r="29" spans="1:20" s="1" customFormat="1" ht="30">
      <c r="A29" s="36">
        <v>25</v>
      </c>
      <c r="B29" s="14" t="s">
        <v>38</v>
      </c>
      <c r="C29" s="13">
        <v>2004</v>
      </c>
      <c r="D29" s="13">
        <v>10.6</v>
      </c>
      <c r="E29" s="13">
        <f t="shared" si="24"/>
        <v>2</v>
      </c>
      <c r="F29" s="13">
        <v>14</v>
      </c>
      <c r="G29" s="13">
        <f t="shared" si="25"/>
        <v>6</v>
      </c>
      <c r="H29" s="13">
        <v>205</v>
      </c>
      <c r="I29" s="13">
        <f t="shared" si="26"/>
        <v>3</v>
      </c>
      <c r="J29" s="13">
        <v>5.87</v>
      </c>
      <c r="K29" s="13">
        <f t="shared" si="27"/>
        <v>4</v>
      </c>
      <c r="L29" s="13">
        <v>21</v>
      </c>
      <c r="M29" s="13">
        <f t="shared" si="28"/>
        <v>4</v>
      </c>
      <c r="N29" s="13">
        <v>31</v>
      </c>
      <c r="O29" s="13">
        <f t="shared" si="29"/>
        <v>2</v>
      </c>
      <c r="P29" s="13">
        <v>9.31</v>
      </c>
      <c r="Q29" s="13">
        <f t="shared" si="30"/>
        <v>1</v>
      </c>
      <c r="R29" s="13">
        <v>2.04</v>
      </c>
      <c r="S29" s="39">
        <f>_xlfn.RANK.EQ(R29,$R$27:R37,1)</f>
        <v>5</v>
      </c>
      <c r="T29" s="60">
        <f t="shared" si="31"/>
        <v>27</v>
      </c>
    </row>
    <row r="30" spans="1:20" s="1" customFormat="1" ht="31.5" customHeight="1">
      <c r="A30" s="36">
        <v>130</v>
      </c>
      <c r="B30" s="16" t="s">
        <v>34</v>
      </c>
      <c r="C30" s="13">
        <v>2001</v>
      </c>
      <c r="D30" s="13">
        <v>10.9</v>
      </c>
      <c r="E30" s="13">
        <f t="shared" si="24"/>
        <v>4</v>
      </c>
      <c r="F30" s="13">
        <v>30</v>
      </c>
      <c r="G30" s="13">
        <f t="shared" si="25"/>
        <v>2</v>
      </c>
      <c r="H30" s="13">
        <v>198</v>
      </c>
      <c r="I30" s="13">
        <f t="shared" si="26"/>
        <v>4</v>
      </c>
      <c r="J30" s="13">
        <v>5.85</v>
      </c>
      <c r="K30" s="13">
        <f t="shared" si="27"/>
        <v>5</v>
      </c>
      <c r="L30" s="13">
        <v>21</v>
      </c>
      <c r="M30" s="13">
        <f t="shared" si="28"/>
        <v>4</v>
      </c>
      <c r="N30" s="13">
        <v>24</v>
      </c>
      <c r="O30" s="13">
        <f t="shared" si="29"/>
        <v>5</v>
      </c>
      <c r="P30" s="13">
        <v>9.35</v>
      </c>
      <c r="Q30" s="13">
        <f t="shared" si="30"/>
        <v>2</v>
      </c>
      <c r="R30" s="13">
        <v>1.46</v>
      </c>
      <c r="S30" s="39">
        <f>_xlfn.RANK.EQ(R30,$R$27:R38,1)</f>
        <v>3</v>
      </c>
      <c r="T30" s="60">
        <f t="shared" si="31"/>
        <v>29</v>
      </c>
    </row>
    <row r="31" spans="1:20" s="1" customFormat="1" ht="36" customHeight="1">
      <c r="A31" s="36">
        <v>194</v>
      </c>
      <c r="B31" s="14" t="s">
        <v>19</v>
      </c>
      <c r="C31" s="13">
        <v>2004</v>
      </c>
      <c r="D31" s="13">
        <v>9999</v>
      </c>
      <c r="E31" s="13">
        <f t="shared" si="24"/>
        <v>9</v>
      </c>
      <c r="F31" s="13">
        <v>20</v>
      </c>
      <c r="G31" s="13">
        <f t="shared" si="25"/>
        <v>3</v>
      </c>
      <c r="H31" s="13">
        <v>192</v>
      </c>
      <c r="I31" s="13">
        <f t="shared" si="26"/>
        <v>6</v>
      </c>
      <c r="J31" s="13">
        <v>6.05</v>
      </c>
      <c r="K31" s="13">
        <f t="shared" si="27"/>
        <v>3</v>
      </c>
      <c r="L31" s="13">
        <v>22</v>
      </c>
      <c r="M31" s="13">
        <f t="shared" si="28"/>
        <v>2</v>
      </c>
      <c r="N31" s="13">
        <v>28</v>
      </c>
      <c r="O31" s="13">
        <f t="shared" si="29"/>
        <v>4</v>
      </c>
      <c r="P31" s="13">
        <v>9999</v>
      </c>
      <c r="Q31" s="13">
        <f t="shared" si="30"/>
        <v>7</v>
      </c>
      <c r="R31" s="13">
        <v>1.42</v>
      </c>
      <c r="S31" s="39">
        <f>_xlfn.RANK.EQ(R31,$R$27:R39,1)</f>
        <v>1</v>
      </c>
      <c r="T31" s="60">
        <f t="shared" si="31"/>
        <v>35</v>
      </c>
    </row>
    <row r="32" spans="1:20" s="1" customFormat="1">
      <c r="A32" s="36">
        <v>28</v>
      </c>
      <c r="B32" s="14" t="s">
        <v>40</v>
      </c>
      <c r="C32" s="13">
        <v>2004</v>
      </c>
      <c r="D32" s="13">
        <v>10.9</v>
      </c>
      <c r="E32" s="13">
        <f t="shared" si="24"/>
        <v>4</v>
      </c>
      <c r="F32" s="13">
        <v>14</v>
      </c>
      <c r="G32" s="13">
        <f t="shared" si="25"/>
        <v>6</v>
      </c>
      <c r="H32" s="13">
        <v>197</v>
      </c>
      <c r="I32" s="13">
        <f t="shared" si="26"/>
        <v>5</v>
      </c>
      <c r="J32" s="13">
        <v>5.68</v>
      </c>
      <c r="K32" s="13">
        <f t="shared" si="27"/>
        <v>6</v>
      </c>
      <c r="L32" s="13">
        <v>15</v>
      </c>
      <c r="M32" s="13">
        <f t="shared" si="28"/>
        <v>6</v>
      </c>
      <c r="N32" s="13">
        <v>33</v>
      </c>
      <c r="O32" s="13">
        <f t="shared" si="29"/>
        <v>1</v>
      </c>
      <c r="P32" s="13">
        <v>9999</v>
      </c>
      <c r="Q32" s="13">
        <f t="shared" si="30"/>
        <v>7</v>
      </c>
      <c r="R32" s="13">
        <v>1.44</v>
      </c>
      <c r="S32" s="39">
        <f>_xlfn.RANK.EQ(R32,$R$27:R40,1)</f>
        <v>2</v>
      </c>
      <c r="T32" s="60">
        <f t="shared" si="31"/>
        <v>37</v>
      </c>
    </row>
    <row r="33" spans="1:20" s="1" customFormat="1">
      <c r="A33" s="36">
        <v>99</v>
      </c>
      <c r="B33" s="14" t="s">
        <v>94</v>
      </c>
      <c r="C33" s="13">
        <v>2004</v>
      </c>
      <c r="D33" s="13">
        <v>11.1</v>
      </c>
      <c r="E33" s="13">
        <f t="shared" si="24"/>
        <v>6</v>
      </c>
      <c r="F33" s="15">
        <v>16</v>
      </c>
      <c r="G33" s="13">
        <f t="shared" si="25"/>
        <v>5</v>
      </c>
      <c r="H33" s="13">
        <v>185</v>
      </c>
      <c r="I33" s="13">
        <f t="shared" si="26"/>
        <v>7</v>
      </c>
      <c r="J33" s="13">
        <v>5.62</v>
      </c>
      <c r="K33" s="13">
        <f t="shared" si="27"/>
        <v>7</v>
      </c>
      <c r="L33" s="13">
        <v>4</v>
      </c>
      <c r="M33" s="13">
        <f t="shared" si="28"/>
        <v>8</v>
      </c>
      <c r="N33" s="13">
        <v>19</v>
      </c>
      <c r="O33" s="13">
        <f t="shared" si="29"/>
        <v>7</v>
      </c>
      <c r="P33" s="13">
        <v>10.5</v>
      </c>
      <c r="Q33" s="13">
        <f t="shared" si="30"/>
        <v>4</v>
      </c>
      <c r="R33" s="13">
        <v>2.23</v>
      </c>
      <c r="S33" s="39">
        <f>_xlfn.RANK.EQ(R33,$R$27:R41,1)</f>
        <v>7</v>
      </c>
      <c r="T33" s="60">
        <f t="shared" si="31"/>
        <v>51</v>
      </c>
    </row>
    <row r="34" spans="1:20" s="1" customFormat="1">
      <c r="A34" s="36">
        <v>103</v>
      </c>
      <c r="B34" s="14" t="s">
        <v>146</v>
      </c>
      <c r="C34" s="13">
        <v>2004</v>
      </c>
      <c r="D34" s="13">
        <v>12.1</v>
      </c>
      <c r="E34" s="13">
        <f t="shared" si="24"/>
        <v>7</v>
      </c>
      <c r="F34" s="15">
        <v>7</v>
      </c>
      <c r="G34" s="13">
        <f t="shared" si="25"/>
        <v>8</v>
      </c>
      <c r="H34" s="13">
        <v>183</v>
      </c>
      <c r="I34" s="13">
        <f t="shared" si="26"/>
        <v>8</v>
      </c>
      <c r="J34" s="13">
        <v>5.3</v>
      </c>
      <c r="K34" s="13">
        <f t="shared" si="27"/>
        <v>8</v>
      </c>
      <c r="L34" s="13">
        <v>6</v>
      </c>
      <c r="M34" s="13">
        <f t="shared" si="28"/>
        <v>7</v>
      </c>
      <c r="N34" s="13">
        <v>13</v>
      </c>
      <c r="O34" s="13">
        <f t="shared" si="29"/>
        <v>9</v>
      </c>
      <c r="P34" s="13">
        <v>11.28</v>
      </c>
      <c r="Q34" s="13">
        <f t="shared" si="30"/>
        <v>5</v>
      </c>
      <c r="R34" s="13">
        <v>2.29</v>
      </c>
      <c r="S34" s="39">
        <f>_xlfn.RANK.EQ(R34,$R$27:R42,1)</f>
        <v>8</v>
      </c>
      <c r="T34" s="60">
        <f t="shared" si="31"/>
        <v>60</v>
      </c>
    </row>
    <row r="35" spans="1:20" s="1" customFormat="1" ht="18" customHeight="1" thickBot="1">
      <c r="A35" s="37">
        <v>98</v>
      </c>
      <c r="B35" s="21" t="s">
        <v>156</v>
      </c>
      <c r="C35" s="20">
        <v>2003</v>
      </c>
      <c r="D35" s="20">
        <v>12.2</v>
      </c>
      <c r="E35" s="20">
        <f t="shared" si="24"/>
        <v>8</v>
      </c>
      <c r="F35" s="22">
        <v>7</v>
      </c>
      <c r="G35" s="20">
        <f t="shared" si="25"/>
        <v>8</v>
      </c>
      <c r="H35" s="20">
        <v>153</v>
      </c>
      <c r="I35" s="20">
        <f t="shared" si="26"/>
        <v>9</v>
      </c>
      <c r="J35" s="20">
        <v>5.12</v>
      </c>
      <c r="K35" s="20">
        <f t="shared" si="27"/>
        <v>9</v>
      </c>
      <c r="L35" s="20">
        <v>4</v>
      </c>
      <c r="M35" s="20">
        <f t="shared" si="28"/>
        <v>8</v>
      </c>
      <c r="N35" s="20">
        <v>18</v>
      </c>
      <c r="O35" s="20">
        <f t="shared" si="29"/>
        <v>8</v>
      </c>
      <c r="P35" s="20">
        <v>11.56</v>
      </c>
      <c r="Q35" s="20">
        <f t="shared" si="30"/>
        <v>6</v>
      </c>
      <c r="R35" s="20">
        <v>2.29</v>
      </c>
      <c r="S35" s="40">
        <f>_xlfn.RANK.EQ(R35,$R$27:R43,1)</f>
        <v>8</v>
      </c>
      <c r="T35" s="61">
        <f t="shared" si="31"/>
        <v>64</v>
      </c>
    </row>
  </sheetData>
  <sortState ref="A11:T20">
    <sortCondition ref="T11:T20"/>
  </sortState>
  <mergeCells count="12">
    <mergeCell ref="A8:A9"/>
    <mergeCell ref="B8:B9"/>
    <mergeCell ref="C8:C9"/>
    <mergeCell ref="D8:S8"/>
    <mergeCell ref="A22:T26"/>
    <mergeCell ref="A10:T10"/>
    <mergeCell ref="D1:E1"/>
    <mergeCell ref="A3:S3"/>
    <mergeCell ref="B5:C5"/>
    <mergeCell ref="D5:S5"/>
    <mergeCell ref="B6:C6"/>
    <mergeCell ref="D6:S6"/>
  </mergeCells>
  <dataValidations count="3">
    <dataValidation type="list" allowBlank="1" showInputMessage="1" showErrorMessage="1" sqref="R4:S4">
      <formula1>Месяц</formula1>
    </dataValidation>
    <dataValidation type="list" allowBlank="1" showInputMessage="1" showErrorMessage="1" sqref="D1:E1">
      <formula1>Регион</formula1>
    </dataValidation>
    <dataValidation type="list" allowBlank="1" showInputMessage="1" showErrorMessage="1" sqref="N4:Q4">
      <formula1>День</formula1>
    </dataValidation>
  </dataValidations>
  <pageMargins left="0.7" right="0.7" top="0.75" bottom="0.75" header="0.3" footer="0.3"/>
  <pageSetup paperSize="9" scale="52" orientation="landscape" horizontalDpi="0" verticalDpi="0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opLeftCell="C13" zoomScale="70" zoomScaleNormal="70" workbookViewId="0">
      <selection activeCell="F17" sqref="F17"/>
    </sheetView>
  </sheetViews>
  <sheetFormatPr defaultRowHeight="15"/>
  <cols>
    <col min="2" max="2" width="35.42578125" bestFit="1" customWidth="1"/>
    <col min="3" max="3" width="14.140625" customWidth="1"/>
    <col min="4" max="4" width="3.5703125" hidden="1" customWidth="1"/>
    <col min="5" max="5" width="16.5703125" bestFit="1" customWidth="1"/>
    <col min="7" max="7" width="16.28515625" bestFit="1" customWidth="1"/>
    <col min="9" max="9" width="19.28515625" bestFit="1" customWidth="1"/>
    <col min="11" max="11" width="9.42578125" customWidth="1"/>
    <col min="13" max="13" width="22.7109375" bestFit="1" customWidth="1"/>
    <col min="15" max="15" width="26.5703125" bestFit="1" customWidth="1"/>
    <col min="19" max="19" width="13.140625" bestFit="1" customWidth="1"/>
    <col min="21" max="21" width="10.5703125" customWidth="1"/>
  </cols>
  <sheetData>
    <row r="1" spans="1:21" s="1" customFormat="1" ht="11.2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1" s="1" customFormat="1" ht="7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1" s="1" customFormat="1" ht="7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1" s="1" customFormat="1" ht="22.5" customHeight="1">
      <c r="A4" s="2"/>
      <c r="B4" s="3"/>
      <c r="C4" s="4"/>
      <c r="D4" s="4"/>
      <c r="E4" s="100"/>
      <c r="F4" s="10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s="1" customFormat="1" ht="15.75">
      <c r="A5" s="2"/>
      <c r="B5" s="3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s="1" customFormat="1" ht="29.25" customHeight="1">
      <c r="A6" s="101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1" s="1" customFormat="1" ht="15.75" customHeight="1">
      <c r="A7" s="6" t="s">
        <v>1</v>
      </c>
      <c r="B7" s="7"/>
      <c r="C7" s="6"/>
      <c r="D7" s="6"/>
      <c r="E7" s="4"/>
      <c r="F7" s="4"/>
      <c r="G7" s="4"/>
      <c r="H7" s="4"/>
      <c r="I7" s="4"/>
      <c r="J7" s="4"/>
      <c r="K7" s="4"/>
      <c r="L7" s="4"/>
      <c r="M7" s="8" t="s">
        <v>2</v>
      </c>
      <c r="N7" s="8"/>
      <c r="O7" s="9"/>
      <c r="P7" s="9"/>
      <c r="Q7" s="9" t="s">
        <v>3</v>
      </c>
      <c r="R7" s="9"/>
      <c r="S7" s="9"/>
      <c r="T7" s="9"/>
    </row>
    <row r="8" spans="1:21" s="1" customFormat="1" ht="32.25" customHeight="1">
      <c r="A8" s="6"/>
      <c r="B8" s="103"/>
      <c r="C8" s="103"/>
      <c r="D8" s="23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1" s="1" customFormat="1" ht="32.25" customHeight="1">
      <c r="A9" s="6"/>
      <c r="B9" s="104" t="s">
        <v>4</v>
      </c>
      <c r="C9" s="104"/>
      <c r="D9" s="2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1" s="1" customFormat="1" ht="28.5" customHeight="1" thickBot="1">
      <c r="A10" s="10" t="s">
        <v>5</v>
      </c>
      <c r="B10" s="11"/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1" s="1" customFormat="1" ht="47.25" customHeight="1" thickBot="1">
      <c r="A11" s="105" t="s">
        <v>6</v>
      </c>
      <c r="B11" s="107" t="s">
        <v>7</v>
      </c>
      <c r="C11" s="109" t="s">
        <v>8</v>
      </c>
      <c r="D11" s="65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20"/>
    </row>
    <row r="12" spans="1:21" s="1" customFormat="1" ht="111" customHeight="1" thickBot="1">
      <c r="A12" s="106"/>
      <c r="B12" s="108"/>
      <c r="C12" s="110"/>
      <c r="D12" s="66"/>
      <c r="E12" s="66" t="s">
        <v>9</v>
      </c>
      <c r="F12" s="66" t="s">
        <v>172</v>
      </c>
      <c r="G12" s="66" t="s">
        <v>10</v>
      </c>
      <c r="H12" s="66" t="s">
        <v>172</v>
      </c>
      <c r="I12" s="66" t="s">
        <v>11</v>
      </c>
      <c r="J12" s="66" t="s">
        <v>172</v>
      </c>
      <c r="K12" s="66" t="s">
        <v>12</v>
      </c>
      <c r="L12" s="66" t="s">
        <v>172</v>
      </c>
      <c r="M12" s="66" t="s">
        <v>13</v>
      </c>
      <c r="N12" s="66" t="s">
        <v>172</v>
      </c>
      <c r="O12" s="66" t="s">
        <v>14</v>
      </c>
      <c r="P12" s="66" t="s">
        <v>172</v>
      </c>
      <c r="Q12" s="66" t="s">
        <v>16</v>
      </c>
      <c r="R12" s="66" t="s">
        <v>172</v>
      </c>
      <c r="S12" s="66" t="s">
        <v>17</v>
      </c>
      <c r="T12" s="66" t="s">
        <v>172</v>
      </c>
      <c r="U12" s="63" t="s">
        <v>174</v>
      </c>
    </row>
    <row r="13" spans="1:21" s="1" customFormat="1" ht="40.5" customHeight="1" thickBot="1">
      <c r="A13" s="114" t="s">
        <v>183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</row>
    <row r="14" spans="1:21" s="1" customFormat="1">
      <c r="A14" s="33">
        <v>155</v>
      </c>
      <c r="B14" s="67" t="s">
        <v>78</v>
      </c>
      <c r="C14" s="90">
        <v>2005</v>
      </c>
      <c r="D14" s="35" t="str">
        <f>IF(RIGHT(B14:B41,1)="а","Ж","М")</f>
        <v>М</v>
      </c>
      <c r="E14" s="35">
        <v>10.8</v>
      </c>
      <c r="F14" s="35">
        <v>1</v>
      </c>
      <c r="G14" s="35">
        <v>9</v>
      </c>
      <c r="H14" s="35">
        <f>_xlfn.RANK.EQ(G14,$G$14:G23,0)</f>
        <v>7</v>
      </c>
      <c r="I14" s="35">
        <v>207</v>
      </c>
      <c r="J14" s="35">
        <f t="shared" ref="J14" si="0">_xlfn.RANK.EQ(I14,$I$14:$I$23,0)</f>
        <v>1</v>
      </c>
      <c r="K14" s="35">
        <v>5.49</v>
      </c>
      <c r="L14" s="35">
        <f t="shared" ref="L14" si="1">_xlfn.RANK.EQ(K14,$K$14:$K$23,0)</f>
        <v>1</v>
      </c>
      <c r="M14" s="35">
        <v>9</v>
      </c>
      <c r="N14" s="35">
        <f t="shared" ref="N14" si="2">_xlfn.RANK.EQ(M14,$M$14:$M$23,0)</f>
        <v>1</v>
      </c>
      <c r="O14" s="35">
        <v>15</v>
      </c>
      <c r="P14" s="35">
        <f>_xlfn.RANK.EQ(O14,$O$14:$O$23,0)</f>
        <v>6</v>
      </c>
      <c r="Q14" s="35">
        <v>10.029999999999999</v>
      </c>
      <c r="R14" s="35">
        <f>_xlfn.RANK.EQ(Q14,$Q$14:$Q$23,1)</f>
        <v>1</v>
      </c>
      <c r="S14" s="35">
        <v>2</v>
      </c>
      <c r="T14" s="38">
        <f t="shared" ref="T14" si="3">_xlfn.RANK.EQ(S14,$S$14:$S$23,1)</f>
        <v>1</v>
      </c>
      <c r="U14" s="57">
        <f t="shared" ref="U14" si="4">T14+R14+P14+N14+L14+J14+H14+F14</f>
        <v>19</v>
      </c>
    </row>
    <row r="15" spans="1:21" s="1" customFormat="1">
      <c r="A15" s="36">
        <v>115</v>
      </c>
      <c r="B15" s="28" t="s">
        <v>90</v>
      </c>
      <c r="C15" s="13">
        <v>2006</v>
      </c>
      <c r="D15" s="13" t="str">
        <f>IF(RIGHT(B15:B43,1)="а","Ж","М")</f>
        <v>М</v>
      </c>
      <c r="E15" s="13">
        <v>11.7</v>
      </c>
      <c r="F15" s="13">
        <v>2</v>
      </c>
      <c r="G15" s="15">
        <v>25</v>
      </c>
      <c r="H15" s="13">
        <f>_xlfn.RANK.EQ(G15,$G$14:G24,0)</f>
        <v>2</v>
      </c>
      <c r="I15" s="13">
        <v>170</v>
      </c>
      <c r="J15" s="13">
        <f t="shared" ref="J15:J23" si="5">_xlfn.RANK.EQ(I15,$I$14:$I$23,0)</f>
        <v>4</v>
      </c>
      <c r="K15" s="13">
        <v>4.9400000000000004</v>
      </c>
      <c r="L15" s="13">
        <f t="shared" ref="L15:L23" si="6">_xlfn.RANK.EQ(K15,$K$14:$K$23,0)</f>
        <v>4</v>
      </c>
      <c r="M15" s="13">
        <v>8</v>
      </c>
      <c r="N15" s="13">
        <f t="shared" ref="N15:N23" si="7">_xlfn.RANK.EQ(M15,$M$14:$M$23,0)</f>
        <v>2</v>
      </c>
      <c r="O15" s="13">
        <v>19</v>
      </c>
      <c r="P15" s="13">
        <f>_xlfn.RANK.EQ(O15,$O$14:$O$23,0)</f>
        <v>2</v>
      </c>
      <c r="Q15" s="13">
        <v>10.75</v>
      </c>
      <c r="R15" s="13">
        <f>_xlfn.RANK.EQ(Q15,$Q$14:$Q$23,1)</f>
        <v>4</v>
      </c>
      <c r="S15" s="13">
        <v>2.08</v>
      </c>
      <c r="T15" s="39">
        <f t="shared" ref="T15:T23" si="8">_xlfn.RANK.EQ(S15,$S$14:$S$23,1)</f>
        <v>3</v>
      </c>
      <c r="U15" s="60">
        <f t="shared" ref="U15:U23" si="9">T15+R15+P15+N15+L15+J15+H15+F15</f>
        <v>23</v>
      </c>
    </row>
    <row r="16" spans="1:21" s="1" customFormat="1" ht="14.25" customHeight="1">
      <c r="A16" s="36">
        <v>150</v>
      </c>
      <c r="B16" s="17" t="s">
        <v>96</v>
      </c>
      <c r="C16" s="13">
        <v>2005</v>
      </c>
      <c r="D16" s="13"/>
      <c r="E16" s="13">
        <v>11.9</v>
      </c>
      <c r="F16" s="13">
        <v>3</v>
      </c>
      <c r="G16" s="13">
        <v>165</v>
      </c>
      <c r="H16" s="13">
        <f>_xlfn.RANK.EQ(G16,$G$14:G25,0)</f>
        <v>1</v>
      </c>
      <c r="I16" s="13">
        <v>165</v>
      </c>
      <c r="J16" s="13">
        <f t="shared" si="5"/>
        <v>5</v>
      </c>
      <c r="K16" s="13">
        <v>4.4400000000000004</v>
      </c>
      <c r="L16" s="13">
        <f t="shared" si="6"/>
        <v>7</v>
      </c>
      <c r="M16" s="13">
        <v>8</v>
      </c>
      <c r="N16" s="13">
        <f t="shared" si="7"/>
        <v>2</v>
      </c>
      <c r="O16" s="13">
        <v>17</v>
      </c>
      <c r="P16" s="13"/>
      <c r="Q16" s="13">
        <v>10.91</v>
      </c>
      <c r="R16" s="13"/>
      <c r="S16" s="13">
        <v>2.34</v>
      </c>
      <c r="T16" s="39">
        <f t="shared" si="8"/>
        <v>6</v>
      </c>
      <c r="U16" s="60">
        <f t="shared" si="9"/>
        <v>24</v>
      </c>
    </row>
    <row r="17" spans="1:21" s="1" customFormat="1">
      <c r="A17" s="36">
        <v>92</v>
      </c>
      <c r="B17" s="17" t="s">
        <v>76</v>
      </c>
      <c r="C17" s="13">
        <v>2005</v>
      </c>
      <c r="D17" s="13" t="str">
        <f t="shared" ref="D17:D23" si="10">IF(RIGHT(B17:B45,1)="а","Ж","М")</f>
        <v>М</v>
      </c>
      <c r="E17" s="13">
        <v>10.6</v>
      </c>
      <c r="F17" s="13">
        <f t="shared" ref="F17:F23" si="11">_xlfn.RANK.EQ(E17,$E$14:$E$23,1)</f>
        <v>2</v>
      </c>
      <c r="G17" s="15">
        <v>20</v>
      </c>
      <c r="H17" s="13">
        <f>_xlfn.RANK.EQ(G17,$G$14:G26,0)</f>
        <v>3</v>
      </c>
      <c r="I17" s="13">
        <v>185</v>
      </c>
      <c r="J17" s="13">
        <f t="shared" si="5"/>
        <v>2</v>
      </c>
      <c r="K17" s="13">
        <v>4.2</v>
      </c>
      <c r="L17" s="13">
        <f t="shared" si="6"/>
        <v>9</v>
      </c>
      <c r="M17" s="13">
        <v>1</v>
      </c>
      <c r="N17" s="13">
        <f t="shared" si="7"/>
        <v>9</v>
      </c>
      <c r="O17" s="13">
        <v>17</v>
      </c>
      <c r="P17" s="13">
        <f t="shared" ref="P17:P23" si="12">_xlfn.RANK.EQ(O17,$O$14:$O$23,0)</f>
        <v>3</v>
      </c>
      <c r="Q17" s="13">
        <v>10.43</v>
      </c>
      <c r="R17" s="13">
        <f t="shared" ref="R17:R23" si="13">_xlfn.RANK.EQ(Q17,$Q$14:$Q$23,1)</f>
        <v>2</v>
      </c>
      <c r="S17" s="13">
        <v>2.0499999999999998</v>
      </c>
      <c r="T17" s="39">
        <f t="shared" si="8"/>
        <v>2</v>
      </c>
      <c r="U17" s="60">
        <f t="shared" si="9"/>
        <v>32</v>
      </c>
    </row>
    <row r="18" spans="1:21" s="1" customFormat="1">
      <c r="A18" s="36">
        <v>90</v>
      </c>
      <c r="B18" s="17" t="s">
        <v>119</v>
      </c>
      <c r="C18" s="13">
        <v>2006</v>
      </c>
      <c r="D18" s="13" t="str">
        <f t="shared" si="10"/>
        <v>М</v>
      </c>
      <c r="E18" s="13">
        <v>11.6</v>
      </c>
      <c r="F18" s="13">
        <f t="shared" si="11"/>
        <v>5</v>
      </c>
      <c r="G18" s="15">
        <v>20</v>
      </c>
      <c r="H18" s="13">
        <f>_xlfn.RANK.EQ(G18,$G$14:G27,0)</f>
        <v>3</v>
      </c>
      <c r="I18" s="13">
        <v>165</v>
      </c>
      <c r="J18" s="13">
        <f t="shared" si="5"/>
        <v>5</v>
      </c>
      <c r="K18" s="13">
        <v>4.9000000000000004</v>
      </c>
      <c r="L18" s="13">
        <f t="shared" si="6"/>
        <v>5</v>
      </c>
      <c r="M18" s="13">
        <v>2</v>
      </c>
      <c r="N18" s="13">
        <f t="shared" si="7"/>
        <v>7</v>
      </c>
      <c r="O18" s="13">
        <v>17</v>
      </c>
      <c r="P18" s="13">
        <f t="shared" si="12"/>
        <v>3</v>
      </c>
      <c r="Q18" s="13">
        <v>10.75</v>
      </c>
      <c r="R18" s="13">
        <f t="shared" si="13"/>
        <v>4</v>
      </c>
      <c r="S18" s="13">
        <v>2.2200000000000002</v>
      </c>
      <c r="T18" s="39">
        <f t="shared" si="8"/>
        <v>5</v>
      </c>
      <c r="U18" s="60">
        <f t="shared" si="9"/>
        <v>37</v>
      </c>
    </row>
    <row r="19" spans="1:21" s="1" customFormat="1">
      <c r="A19" s="36">
        <v>101</v>
      </c>
      <c r="B19" s="17" t="s">
        <v>109</v>
      </c>
      <c r="C19" s="13">
        <v>2005</v>
      </c>
      <c r="D19" s="13" t="str">
        <f t="shared" si="10"/>
        <v>М</v>
      </c>
      <c r="E19" s="13">
        <v>11</v>
      </c>
      <c r="F19" s="13">
        <f t="shared" si="11"/>
        <v>4</v>
      </c>
      <c r="G19" s="15">
        <v>15</v>
      </c>
      <c r="H19" s="13">
        <f>_xlfn.RANK.EQ(G19,$G$14:G28,0)</f>
        <v>6</v>
      </c>
      <c r="I19" s="13">
        <v>174</v>
      </c>
      <c r="J19" s="13">
        <f t="shared" si="5"/>
        <v>3</v>
      </c>
      <c r="K19" s="13">
        <v>4.9800000000000004</v>
      </c>
      <c r="L19" s="13">
        <f t="shared" si="6"/>
        <v>2</v>
      </c>
      <c r="M19" s="13">
        <v>4</v>
      </c>
      <c r="N19" s="13">
        <f t="shared" si="7"/>
        <v>4</v>
      </c>
      <c r="O19" s="13">
        <v>12</v>
      </c>
      <c r="P19" s="13">
        <f t="shared" si="12"/>
        <v>8</v>
      </c>
      <c r="Q19" s="13">
        <v>10.65</v>
      </c>
      <c r="R19" s="13">
        <f t="shared" si="13"/>
        <v>3</v>
      </c>
      <c r="S19" s="13">
        <v>9999</v>
      </c>
      <c r="T19" s="39">
        <f t="shared" si="8"/>
        <v>9</v>
      </c>
      <c r="U19" s="60">
        <f t="shared" si="9"/>
        <v>39</v>
      </c>
    </row>
    <row r="20" spans="1:21" s="1" customFormat="1">
      <c r="A20" s="36">
        <v>175</v>
      </c>
      <c r="B20" s="14" t="s">
        <v>36</v>
      </c>
      <c r="C20" s="13">
        <v>2006</v>
      </c>
      <c r="D20" s="13" t="str">
        <f t="shared" si="10"/>
        <v>М</v>
      </c>
      <c r="E20" s="13">
        <v>8.1999999999999993</v>
      </c>
      <c r="F20" s="13">
        <f t="shared" si="11"/>
        <v>1</v>
      </c>
      <c r="G20" s="13">
        <v>20</v>
      </c>
      <c r="H20" s="13">
        <f>_xlfn.RANK.EQ(G20,$G$14:G29,0)</f>
        <v>3</v>
      </c>
      <c r="I20" s="13">
        <v>164</v>
      </c>
      <c r="J20" s="13">
        <f t="shared" si="5"/>
        <v>7</v>
      </c>
      <c r="K20" s="13">
        <v>4.97</v>
      </c>
      <c r="L20" s="13">
        <f t="shared" si="6"/>
        <v>3</v>
      </c>
      <c r="M20" s="13">
        <v>0</v>
      </c>
      <c r="N20" s="13">
        <f t="shared" si="7"/>
        <v>10</v>
      </c>
      <c r="O20" s="13">
        <v>24</v>
      </c>
      <c r="P20" s="13">
        <f t="shared" si="12"/>
        <v>1</v>
      </c>
      <c r="Q20" s="13">
        <v>9999</v>
      </c>
      <c r="R20" s="13">
        <f t="shared" si="13"/>
        <v>9</v>
      </c>
      <c r="S20" s="13">
        <v>9999</v>
      </c>
      <c r="T20" s="39">
        <f t="shared" si="8"/>
        <v>9</v>
      </c>
      <c r="U20" s="60">
        <f t="shared" si="9"/>
        <v>43</v>
      </c>
    </row>
    <row r="21" spans="1:21" s="1" customFormat="1">
      <c r="A21" s="36">
        <v>93</v>
      </c>
      <c r="B21" s="14" t="s">
        <v>140</v>
      </c>
      <c r="C21" s="13">
        <v>2006</v>
      </c>
      <c r="D21" s="13" t="str">
        <f t="shared" si="10"/>
        <v>М</v>
      </c>
      <c r="E21" s="13">
        <v>12</v>
      </c>
      <c r="F21" s="13">
        <f t="shared" si="11"/>
        <v>8</v>
      </c>
      <c r="G21" s="15">
        <v>0</v>
      </c>
      <c r="H21" s="13">
        <f>_xlfn.RANK.EQ(G21,$G$14:G30,0)</f>
        <v>10</v>
      </c>
      <c r="I21" s="13">
        <v>146</v>
      </c>
      <c r="J21" s="13">
        <f t="shared" si="5"/>
        <v>8</v>
      </c>
      <c r="K21" s="13">
        <v>4.54</v>
      </c>
      <c r="L21" s="13">
        <f t="shared" si="6"/>
        <v>6</v>
      </c>
      <c r="M21" s="13">
        <v>4</v>
      </c>
      <c r="N21" s="13">
        <f t="shared" si="7"/>
        <v>4</v>
      </c>
      <c r="O21" s="13">
        <v>15</v>
      </c>
      <c r="P21" s="13">
        <f t="shared" si="12"/>
        <v>6</v>
      </c>
      <c r="Q21" s="13">
        <v>11.22</v>
      </c>
      <c r="R21" s="13">
        <f t="shared" si="13"/>
        <v>7</v>
      </c>
      <c r="S21" s="13">
        <v>2.21</v>
      </c>
      <c r="T21" s="39">
        <f t="shared" si="8"/>
        <v>4</v>
      </c>
      <c r="U21" s="60">
        <f t="shared" si="9"/>
        <v>53</v>
      </c>
    </row>
    <row r="22" spans="1:21" s="1" customFormat="1">
      <c r="A22" s="36">
        <v>174</v>
      </c>
      <c r="B22" s="14" t="s">
        <v>103</v>
      </c>
      <c r="C22" s="13">
        <v>2006</v>
      </c>
      <c r="D22" s="13" t="str">
        <f t="shared" si="10"/>
        <v>М</v>
      </c>
      <c r="E22" s="13">
        <v>9999</v>
      </c>
      <c r="F22" s="13">
        <f t="shared" si="11"/>
        <v>10</v>
      </c>
      <c r="G22" s="13">
        <v>6</v>
      </c>
      <c r="H22" s="13">
        <f>_xlfn.RANK.EQ(G22,$G$14:G31,0)</f>
        <v>10</v>
      </c>
      <c r="I22" s="13">
        <v>140</v>
      </c>
      <c r="J22" s="13">
        <f t="shared" si="5"/>
        <v>9</v>
      </c>
      <c r="K22" s="13">
        <v>4.22</v>
      </c>
      <c r="L22" s="13">
        <f t="shared" si="6"/>
        <v>8</v>
      </c>
      <c r="M22" s="13">
        <v>2</v>
      </c>
      <c r="N22" s="13">
        <f t="shared" si="7"/>
        <v>7</v>
      </c>
      <c r="O22" s="13">
        <v>6</v>
      </c>
      <c r="P22" s="13">
        <f t="shared" si="12"/>
        <v>9</v>
      </c>
      <c r="Q22" s="13">
        <v>9999</v>
      </c>
      <c r="R22" s="13">
        <f t="shared" si="13"/>
        <v>9</v>
      </c>
      <c r="S22" s="13">
        <v>2.46</v>
      </c>
      <c r="T22" s="39">
        <f t="shared" si="8"/>
        <v>7</v>
      </c>
      <c r="U22" s="60">
        <f t="shared" si="9"/>
        <v>69</v>
      </c>
    </row>
    <row r="23" spans="1:21" s="1" customFormat="1" ht="15.75" thickBot="1">
      <c r="A23" s="37">
        <v>91</v>
      </c>
      <c r="B23" s="21" t="s">
        <v>171</v>
      </c>
      <c r="C23" s="20">
        <v>2006</v>
      </c>
      <c r="D23" s="20" t="str">
        <f t="shared" si="10"/>
        <v>М</v>
      </c>
      <c r="E23" s="20">
        <v>14.9</v>
      </c>
      <c r="F23" s="20">
        <f t="shared" si="11"/>
        <v>9</v>
      </c>
      <c r="G23" s="22">
        <v>7</v>
      </c>
      <c r="H23" s="20">
        <f>_xlfn.RANK.EQ(G23,$G$14:G32,0)</f>
        <v>10</v>
      </c>
      <c r="I23" s="20">
        <v>121</v>
      </c>
      <c r="J23" s="20">
        <f t="shared" si="5"/>
        <v>10</v>
      </c>
      <c r="K23" s="20">
        <v>3.5</v>
      </c>
      <c r="L23" s="20">
        <f t="shared" si="6"/>
        <v>10</v>
      </c>
      <c r="M23" s="20">
        <v>4</v>
      </c>
      <c r="N23" s="20">
        <f t="shared" si="7"/>
        <v>4</v>
      </c>
      <c r="O23" s="20">
        <v>5</v>
      </c>
      <c r="P23" s="20">
        <f t="shared" si="12"/>
        <v>10</v>
      </c>
      <c r="Q23" s="20">
        <v>13.87</v>
      </c>
      <c r="R23" s="20">
        <f t="shared" si="13"/>
        <v>8</v>
      </c>
      <c r="S23" s="20">
        <v>3.24</v>
      </c>
      <c r="T23" s="40">
        <f t="shared" si="8"/>
        <v>8</v>
      </c>
      <c r="U23" s="61">
        <f t="shared" si="9"/>
        <v>69</v>
      </c>
    </row>
    <row r="24" spans="1:21" s="1" customFormat="1">
      <c r="A24" s="118" t="s">
        <v>184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</row>
    <row r="25" spans="1:21" s="1" customFormat="1">
      <c r="A25" s="118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</row>
    <row r="26" spans="1:21" s="1" customFormat="1">
      <c r="A26" s="118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</row>
    <row r="27" spans="1:21" s="1" customFormat="1" ht="11.25" customHeight="1" thickBot="1">
      <c r="A27" s="118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</row>
    <row r="28" spans="1:21" s="1" customFormat="1" ht="15.75" hidden="1" thickBot="1">
      <c r="A28" s="118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</row>
    <row r="29" spans="1:21" s="1" customFormat="1" ht="15.75" hidden="1" thickBot="1">
      <c r="A29" s="118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</row>
    <row r="30" spans="1:21" s="1" customFormat="1" ht="15.75" hidden="1" thickBot="1">
      <c r="A30" s="118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</row>
    <row r="31" spans="1:21" s="1" customFormat="1" ht="30">
      <c r="A31" s="33">
        <v>111</v>
      </c>
      <c r="B31" s="67" t="s">
        <v>33</v>
      </c>
      <c r="C31" s="35">
        <v>2005</v>
      </c>
      <c r="D31" s="35" t="str">
        <f t="shared" ref="D31" si="14">IF(RIGHT(B31:B51,1)="а","Ж","М")</f>
        <v>Ж</v>
      </c>
      <c r="E31" s="35">
        <v>10.6</v>
      </c>
      <c r="F31" s="35">
        <f>_xlfn.RANK.EQ(E31,$E$31:E42,1)</f>
        <v>1</v>
      </c>
      <c r="G31" s="62">
        <v>36</v>
      </c>
      <c r="H31" s="35">
        <f t="shared" ref="H31" si="15">_xlfn.RANK.EQ(G31,$G$31:$G$42,0)</f>
        <v>1</v>
      </c>
      <c r="I31" s="35">
        <v>199</v>
      </c>
      <c r="J31" s="35">
        <f t="shared" ref="J31" si="16">_xlfn.RANK.EQ(I31,$I$31:$I$42,0)</f>
        <v>1</v>
      </c>
      <c r="K31" s="35">
        <v>6.16</v>
      </c>
      <c r="L31" s="35">
        <f t="shared" ref="L31" si="17">_xlfn.RANK.EQ(K31,$K$31:$K$42,0)</f>
        <v>1</v>
      </c>
      <c r="M31" s="35">
        <v>16</v>
      </c>
      <c r="N31" s="35">
        <f t="shared" ref="N31" si="18">_xlfn.RANK.EQ(M31,$M$31:$M$42,0)</f>
        <v>7</v>
      </c>
      <c r="O31" s="35">
        <v>24</v>
      </c>
      <c r="P31" s="35">
        <f t="shared" ref="P31" si="19">_xlfn.RANK.EQ(O31,$O$31:$O$42,0)</f>
        <v>4</v>
      </c>
      <c r="Q31" s="35">
        <v>9.43</v>
      </c>
      <c r="R31" s="35">
        <f t="shared" ref="R31" si="20">_xlfn.RANK.EQ(Q31,$Q$31:$Q$42,1)</f>
        <v>1</v>
      </c>
      <c r="S31" s="35">
        <v>1.43</v>
      </c>
      <c r="T31" s="38">
        <f t="shared" ref="T31" si="21">_xlfn.RANK.EQ(S31,$S$31:$S$42,1)</f>
        <v>1</v>
      </c>
      <c r="U31" s="57">
        <f t="shared" ref="U31" si="22">T31+R31+P31+N31+L31+J31+H31+F31</f>
        <v>17</v>
      </c>
    </row>
    <row r="32" spans="1:21" s="1" customFormat="1">
      <c r="A32" s="36">
        <v>118</v>
      </c>
      <c r="B32" s="16" t="s">
        <v>63</v>
      </c>
      <c r="C32" s="13">
        <v>2006</v>
      </c>
      <c r="D32" s="13" t="str">
        <f t="shared" ref="D32:D42" si="23">IF(RIGHT(B32:B52,1)="а","Ж","М")</f>
        <v>Ж</v>
      </c>
      <c r="E32" s="13">
        <v>10.8</v>
      </c>
      <c r="F32" s="13">
        <f>_xlfn.RANK.EQ(E32,$E$31:E43,1)</f>
        <v>2</v>
      </c>
      <c r="G32" s="15">
        <v>22</v>
      </c>
      <c r="H32" s="13">
        <f t="shared" ref="H32:H42" si="24">_xlfn.RANK.EQ(G32,$G$31:$G$42,0)</f>
        <v>4</v>
      </c>
      <c r="I32" s="13">
        <v>187</v>
      </c>
      <c r="J32" s="13">
        <f t="shared" ref="J32:J42" si="25">_xlfn.RANK.EQ(I32,$I$31:$I$42,0)</f>
        <v>2</v>
      </c>
      <c r="K32" s="13">
        <v>5.66</v>
      </c>
      <c r="L32" s="13">
        <f t="shared" ref="L32:L42" si="26">_xlfn.RANK.EQ(K32,$K$31:$K$42,0)</f>
        <v>5</v>
      </c>
      <c r="M32" s="13">
        <v>19</v>
      </c>
      <c r="N32" s="13">
        <f t="shared" ref="N32:N42" si="27">_xlfn.RANK.EQ(M32,$M$31:$M$42,0)</f>
        <v>5</v>
      </c>
      <c r="O32" s="13">
        <v>17</v>
      </c>
      <c r="P32" s="13">
        <f t="shared" ref="P32:P42" si="28">_xlfn.RANK.EQ(O32,$O$31:$O$42,0)</f>
        <v>8</v>
      </c>
      <c r="Q32" s="13">
        <v>10.19</v>
      </c>
      <c r="R32" s="13">
        <f t="shared" ref="R32:R42" si="29">_xlfn.RANK.EQ(Q32,$Q$31:$Q$42,1)</f>
        <v>3</v>
      </c>
      <c r="S32" s="13">
        <v>1.44</v>
      </c>
      <c r="T32" s="39">
        <f t="shared" ref="T32:T42" si="30">_xlfn.RANK.EQ(S32,$S$31:$S$42,1)</f>
        <v>3</v>
      </c>
      <c r="U32" s="60">
        <f t="shared" ref="U32:U42" si="31">T32+R32+P32+N32+L32+J32+H32+F32</f>
        <v>32</v>
      </c>
    </row>
    <row r="33" spans="1:21" s="1" customFormat="1">
      <c r="A33" s="36">
        <v>124</v>
      </c>
      <c r="B33" s="16" t="s">
        <v>73</v>
      </c>
      <c r="C33" s="13">
        <v>2005</v>
      </c>
      <c r="D33" s="13" t="str">
        <f t="shared" si="23"/>
        <v>Ж</v>
      </c>
      <c r="E33" s="13">
        <v>10.9</v>
      </c>
      <c r="F33" s="13">
        <f>_xlfn.RANK.EQ(E33,$E$31:E44,1)</f>
        <v>4</v>
      </c>
      <c r="G33" s="15">
        <v>29</v>
      </c>
      <c r="H33" s="13">
        <f t="shared" si="24"/>
        <v>2</v>
      </c>
      <c r="I33" s="13">
        <v>180</v>
      </c>
      <c r="J33" s="13">
        <f t="shared" si="25"/>
        <v>6</v>
      </c>
      <c r="K33" s="13">
        <v>5.74</v>
      </c>
      <c r="L33" s="13">
        <f t="shared" si="26"/>
        <v>3</v>
      </c>
      <c r="M33" s="13">
        <v>24</v>
      </c>
      <c r="N33" s="13">
        <f t="shared" si="27"/>
        <v>1</v>
      </c>
      <c r="O33" s="13">
        <v>14</v>
      </c>
      <c r="P33" s="13">
        <f t="shared" si="28"/>
        <v>11</v>
      </c>
      <c r="Q33" s="13">
        <v>10.19</v>
      </c>
      <c r="R33" s="13">
        <f t="shared" si="29"/>
        <v>3</v>
      </c>
      <c r="S33" s="13">
        <v>1.58</v>
      </c>
      <c r="T33" s="39">
        <f t="shared" si="30"/>
        <v>5</v>
      </c>
      <c r="U33" s="60">
        <f t="shared" si="31"/>
        <v>35</v>
      </c>
    </row>
    <row r="34" spans="1:21" s="1" customFormat="1">
      <c r="A34" s="36">
        <v>173</v>
      </c>
      <c r="B34" s="14" t="s">
        <v>18</v>
      </c>
      <c r="C34" s="13">
        <v>2006</v>
      </c>
      <c r="D34" s="13" t="str">
        <f t="shared" si="23"/>
        <v>Ж</v>
      </c>
      <c r="E34" s="13">
        <v>9999</v>
      </c>
      <c r="F34" s="13">
        <f>_xlfn.RANK.EQ(E34,$E$31:E45,1)</f>
        <v>11</v>
      </c>
      <c r="G34" s="13">
        <v>20</v>
      </c>
      <c r="H34" s="13">
        <f t="shared" si="24"/>
        <v>5</v>
      </c>
      <c r="I34" s="13">
        <v>187</v>
      </c>
      <c r="J34" s="13">
        <f t="shared" si="25"/>
        <v>2</v>
      </c>
      <c r="K34" s="13">
        <v>5.69</v>
      </c>
      <c r="L34" s="13">
        <f t="shared" si="26"/>
        <v>4</v>
      </c>
      <c r="M34" s="13">
        <v>21</v>
      </c>
      <c r="N34" s="13">
        <f t="shared" si="27"/>
        <v>2</v>
      </c>
      <c r="O34" s="13">
        <v>33</v>
      </c>
      <c r="P34" s="13">
        <f t="shared" si="28"/>
        <v>1</v>
      </c>
      <c r="Q34" s="13">
        <v>9999</v>
      </c>
      <c r="R34" s="13">
        <f t="shared" si="29"/>
        <v>10</v>
      </c>
      <c r="S34" s="13">
        <v>1.43</v>
      </c>
      <c r="T34" s="39">
        <f t="shared" si="30"/>
        <v>1</v>
      </c>
      <c r="U34" s="60">
        <f t="shared" si="31"/>
        <v>36</v>
      </c>
    </row>
    <row r="35" spans="1:21" s="1" customFormat="1">
      <c r="A35" s="36">
        <v>96</v>
      </c>
      <c r="B35" s="14" t="s">
        <v>49</v>
      </c>
      <c r="C35" s="13">
        <v>2006</v>
      </c>
      <c r="D35" s="13" t="str">
        <f t="shared" si="23"/>
        <v>Ж</v>
      </c>
      <c r="E35" s="13">
        <v>11.2</v>
      </c>
      <c r="F35" s="13">
        <f>_xlfn.RANK.EQ(E35,$E$31:E46,1)</f>
        <v>5</v>
      </c>
      <c r="G35" s="15">
        <v>20</v>
      </c>
      <c r="H35" s="13">
        <f t="shared" si="24"/>
        <v>5</v>
      </c>
      <c r="I35" s="13">
        <v>187</v>
      </c>
      <c r="J35" s="13">
        <f t="shared" si="25"/>
        <v>2</v>
      </c>
      <c r="K35" s="13">
        <v>5.58</v>
      </c>
      <c r="L35" s="13">
        <f t="shared" si="26"/>
        <v>6</v>
      </c>
      <c r="M35" s="13">
        <v>18</v>
      </c>
      <c r="N35" s="13">
        <f t="shared" si="27"/>
        <v>6</v>
      </c>
      <c r="O35" s="13">
        <v>25</v>
      </c>
      <c r="P35" s="13">
        <f t="shared" si="28"/>
        <v>3</v>
      </c>
      <c r="Q35" s="13">
        <v>10.75</v>
      </c>
      <c r="R35" s="13">
        <f t="shared" si="29"/>
        <v>6</v>
      </c>
      <c r="S35" s="13">
        <v>1.59</v>
      </c>
      <c r="T35" s="39">
        <f t="shared" si="30"/>
        <v>7</v>
      </c>
      <c r="U35" s="60">
        <f t="shared" si="31"/>
        <v>40</v>
      </c>
    </row>
    <row r="36" spans="1:21" s="1" customFormat="1">
      <c r="A36" s="36">
        <v>20</v>
      </c>
      <c r="B36" s="14" t="s">
        <v>37</v>
      </c>
      <c r="C36" s="13">
        <v>2006</v>
      </c>
      <c r="D36" s="13" t="str">
        <f t="shared" si="23"/>
        <v>Ж</v>
      </c>
      <c r="E36" s="13">
        <v>10.8</v>
      </c>
      <c r="F36" s="13">
        <f>_xlfn.RANK.EQ(E36,$E$31:E47,1)</f>
        <v>2</v>
      </c>
      <c r="G36" s="13">
        <v>20</v>
      </c>
      <c r="H36" s="13">
        <f t="shared" si="24"/>
        <v>5</v>
      </c>
      <c r="I36" s="13">
        <v>171</v>
      </c>
      <c r="J36" s="13">
        <f t="shared" si="25"/>
        <v>8</v>
      </c>
      <c r="K36" s="13">
        <v>4.66</v>
      </c>
      <c r="L36" s="13">
        <f t="shared" si="26"/>
        <v>10</v>
      </c>
      <c r="M36" s="13">
        <v>20</v>
      </c>
      <c r="N36" s="13">
        <f t="shared" si="27"/>
        <v>3</v>
      </c>
      <c r="O36" s="13">
        <v>27</v>
      </c>
      <c r="P36" s="13">
        <f t="shared" si="28"/>
        <v>2</v>
      </c>
      <c r="Q36" s="13">
        <v>9999</v>
      </c>
      <c r="R36" s="13">
        <f t="shared" si="29"/>
        <v>10</v>
      </c>
      <c r="S36" s="13">
        <v>1.51</v>
      </c>
      <c r="T36" s="39">
        <f t="shared" si="30"/>
        <v>4</v>
      </c>
      <c r="U36" s="60">
        <f t="shared" si="31"/>
        <v>44</v>
      </c>
    </row>
    <row r="37" spans="1:21" s="1" customFormat="1">
      <c r="A37" s="36">
        <v>128</v>
      </c>
      <c r="B37" s="16" t="s">
        <v>64</v>
      </c>
      <c r="C37" s="13">
        <v>2006</v>
      </c>
      <c r="D37" s="13" t="str">
        <f t="shared" si="23"/>
        <v>Ж</v>
      </c>
      <c r="E37" s="13">
        <v>11.2</v>
      </c>
      <c r="F37" s="13">
        <f>_xlfn.RANK.EQ(E37,$E$31:E48,1)</f>
        <v>5</v>
      </c>
      <c r="G37" s="15">
        <v>28</v>
      </c>
      <c r="H37" s="13">
        <f t="shared" si="24"/>
        <v>3</v>
      </c>
      <c r="I37" s="13">
        <v>176</v>
      </c>
      <c r="J37" s="13">
        <f t="shared" si="25"/>
        <v>7</v>
      </c>
      <c r="K37" s="13">
        <v>5.0999999999999996</v>
      </c>
      <c r="L37" s="13">
        <f t="shared" si="26"/>
        <v>8</v>
      </c>
      <c r="M37" s="13">
        <v>10</v>
      </c>
      <c r="N37" s="13">
        <f t="shared" si="27"/>
        <v>9</v>
      </c>
      <c r="O37" s="13">
        <v>22</v>
      </c>
      <c r="P37" s="13">
        <f t="shared" si="28"/>
        <v>5</v>
      </c>
      <c r="Q37" s="13">
        <v>10.16</v>
      </c>
      <c r="R37" s="13">
        <f t="shared" si="29"/>
        <v>2</v>
      </c>
      <c r="S37" s="13">
        <v>2.0499999999999998</v>
      </c>
      <c r="T37" s="39">
        <f t="shared" si="30"/>
        <v>8</v>
      </c>
      <c r="U37" s="60">
        <f t="shared" si="31"/>
        <v>47</v>
      </c>
    </row>
    <row r="38" spans="1:21" s="1" customFormat="1">
      <c r="A38" s="36">
        <v>183</v>
      </c>
      <c r="B38" s="14" t="s">
        <v>22</v>
      </c>
      <c r="C38" s="13">
        <v>2006</v>
      </c>
      <c r="D38" s="13" t="str">
        <f t="shared" si="23"/>
        <v>Ж</v>
      </c>
      <c r="E38" s="13">
        <v>9999</v>
      </c>
      <c r="F38" s="13">
        <f>_xlfn.RANK.EQ(E38,$E$31:E49,1)</f>
        <v>11</v>
      </c>
      <c r="G38" s="13">
        <v>16</v>
      </c>
      <c r="H38" s="13">
        <f t="shared" si="24"/>
        <v>9</v>
      </c>
      <c r="I38" s="13">
        <v>186</v>
      </c>
      <c r="J38" s="13">
        <f t="shared" si="25"/>
        <v>5</v>
      </c>
      <c r="K38" s="13">
        <v>5.83</v>
      </c>
      <c r="L38" s="13">
        <f t="shared" si="26"/>
        <v>2</v>
      </c>
      <c r="M38" s="13">
        <v>20</v>
      </c>
      <c r="N38" s="13">
        <f t="shared" si="27"/>
        <v>3</v>
      </c>
      <c r="O38" s="13">
        <v>22</v>
      </c>
      <c r="P38" s="13">
        <f t="shared" si="28"/>
        <v>5</v>
      </c>
      <c r="Q38" s="13">
        <v>9999</v>
      </c>
      <c r="R38" s="13">
        <f t="shared" si="29"/>
        <v>10</v>
      </c>
      <c r="S38" s="13">
        <v>1.58</v>
      </c>
      <c r="T38" s="39">
        <f t="shared" si="30"/>
        <v>5</v>
      </c>
      <c r="U38" s="60">
        <f t="shared" si="31"/>
        <v>50</v>
      </c>
    </row>
    <row r="39" spans="1:21" s="1" customFormat="1">
      <c r="A39" s="36">
        <v>112</v>
      </c>
      <c r="B39" s="17" t="s">
        <v>105</v>
      </c>
      <c r="C39" s="13">
        <v>2006</v>
      </c>
      <c r="D39" s="13" t="str">
        <f t="shared" si="23"/>
        <v>Ж</v>
      </c>
      <c r="E39" s="13">
        <v>11.2</v>
      </c>
      <c r="F39" s="13">
        <f>_xlfn.RANK.EQ(E39,$E$31:E50,1)</f>
        <v>5</v>
      </c>
      <c r="G39" s="15">
        <v>15</v>
      </c>
      <c r="H39" s="13">
        <f t="shared" si="24"/>
        <v>10</v>
      </c>
      <c r="I39" s="13">
        <v>128</v>
      </c>
      <c r="J39" s="13">
        <f t="shared" si="25"/>
        <v>12</v>
      </c>
      <c r="K39" s="13">
        <v>5.54</v>
      </c>
      <c r="L39" s="13">
        <f t="shared" si="26"/>
        <v>7</v>
      </c>
      <c r="M39" s="13">
        <v>11</v>
      </c>
      <c r="N39" s="13">
        <f t="shared" si="27"/>
        <v>8</v>
      </c>
      <c r="O39" s="13">
        <v>18</v>
      </c>
      <c r="P39" s="13">
        <f t="shared" si="28"/>
        <v>7</v>
      </c>
      <c r="Q39" s="13">
        <v>10.25</v>
      </c>
      <c r="R39" s="13">
        <f t="shared" si="29"/>
        <v>5</v>
      </c>
      <c r="S39" s="13">
        <v>2.16</v>
      </c>
      <c r="T39" s="39">
        <f t="shared" si="30"/>
        <v>9</v>
      </c>
      <c r="U39" s="60">
        <f t="shared" si="31"/>
        <v>63</v>
      </c>
    </row>
    <row r="40" spans="1:21" s="1" customFormat="1">
      <c r="A40" s="36">
        <v>100</v>
      </c>
      <c r="B40" s="14" t="s">
        <v>125</v>
      </c>
      <c r="C40" s="13">
        <v>2005</v>
      </c>
      <c r="D40" s="13" t="str">
        <f t="shared" si="23"/>
        <v>Ж</v>
      </c>
      <c r="E40" s="13">
        <v>13.1</v>
      </c>
      <c r="F40" s="13">
        <f>_xlfn.RANK.EQ(E40,$E$31:E51,1)</f>
        <v>10</v>
      </c>
      <c r="G40" s="15">
        <v>20</v>
      </c>
      <c r="H40" s="13">
        <f t="shared" si="24"/>
        <v>5</v>
      </c>
      <c r="I40" s="13">
        <v>170</v>
      </c>
      <c r="J40" s="13">
        <f t="shared" si="25"/>
        <v>9</v>
      </c>
      <c r="K40" s="13">
        <v>5</v>
      </c>
      <c r="L40" s="13">
        <f t="shared" si="26"/>
        <v>9</v>
      </c>
      <c r="M40" s="13">
        <v>2</v>
      </c>
      <c r="N40" s="13">
        <f t="shared" si="27"/>
        <v>11</v>
      </c>
      <c r="O40" s="13">
        <v>15</v>
      </c>
      <c r="P40" s="13">
        <f t="shared" si="28"/>
        <v>10</v>
      </c>
      <c r="Q40" s="13">
        <v>11.29</v>
      </c>
      <c r="R40" s="13">
        <f t="shared" si="29"/>
        <v>7</v>
      </c>
      <c r="S40" s="13">
        <v>9999</v>
      </c>
      <c r="T40" s="39">
        <f t="shared" si="30"/>
        <v>10</v>
      </c>
      <c r="U40" s="60">
        <f t="shared" si="31"/>
        <v>71</v>
      </c>
    </row>
    <row r="41" spans="1:21" s="1" customFormat="1">
      <c r="A41" s="36">
        <v>89</v>
      </c>
      <c r="B41" s="14" t="s">
        <v>159</v>
      </c>
      <c r="C41" s="13">
        <v>2006</v>
      </c>
      <c r="D41" s="13" t="str">
        <f t="shared" si="23"/>
        <v>Ж</v>
      </c>
      <c r="E41" s="13">
        <v>12.7</v>
      </c>
      <c r="F41" s="13">
        <f>_xlfn.RANK.EQ(E41,$E$31:E52,1)</f>
        <v>8</v>
      </c>
      <c r="G41" s="15">
        <v>7</v>
      </c>
      <c r="H41" s="13">
        <f t="shared" si="24"/>
        <v>12</v>
      </c>
      <c r="I41" s="13">
        <v>147</v>
      </c>
      <c r="J41" s="13">
        <f t="shared" si="25"/>
        <v>10</v>
      </c>
      <c r="K41" s="13">
        <v>4.38</v>
      </c>
      <c r="L41" s="13">
        <f t="shared" si="26"/>
        <v>11</v>
      </c>
      <c r="M41" s="13">
        <v>1</v>
      </c>
      <c r="N41" s="13">
        <f t="shared" si="27"/>
        <v>12</v>
      </c>
      <c r="O41" s="13">
        <v>16</v>
      </c>
      <c r="P41" s="13">
        <f t="shared" si="28"/>
        <v>9</v>
      </c>
      <c r="Q41" s="13">
        <v>12.66</v>
      </c>
      <c r="R41" s="13">
        <f t="shared" si="29"/>
        <v>9</v>
      </c>
      <c r="S41" s="13">
        <v>9999</v>
      </c>
      <c r="T41" s="39">
        <f t="shared" si="30"/>
        <v>10</v>
      </c>
      <c r="U41" s="60">
        <f t="shared" si="31"/>
        <v>81</v>
      </c>
    </row>
    <row r="42" spans="1:21" s="1" customFormat="1" ht="15.75" thickBot="1">
      <c r="A42" s="37">
        <v>105</v>
      </c>
      <c r="B42" s="21" t="s">
        <v>151</v>
      </c>
      <c r="C42" s="20">
        <v>2006</v>
      </c>
      <c r="D42" s="20" t="str">
        <f t="shared" si="23"/>
        <v>Ж</v>
      </c>
      <c r="E42" s="20">
        <v>12.7</v>
      </c>
      <c r="F42" s="20">
        <f>_xlfn.RANK.EQ(E42,$E$31:E53,1)</f>
        <v>8</v>
      </c>
      <c r="G42" s="22">
        <v>9</v>
      </c>
      <c r="H42" s="20">
        <f t="shared" si="24"/>
        <v>11</v>
      </c>
      <c r="I42" s="20">
        <v>137</v>
      </c>
      <c r="J42" s="20">
        <f t="shared" si="25"/>
        <v>11</v>
      </c>
      <c r="K42" s="20">
        <v>3.41</v>
      </c>
      <c r="L42" s="20">
        <f t="shared" si="26"/>
        <v>12</v>
      </c>
      <c r="M42" s="20">
        <v>4</v>
      </c>
      <c r="N42" s="20">
        <f t="shared" si="27"/>
        <v>10</v>
      </c>
      <c r="O42" s="20">
        <v>8</v>
      </c>
      <c r="P42" s="20">
        <f t="shared" si="28"/>
        <v>12</v>
      </c>
      <c r="Q42" s="20">
        <v>11.75</v>
      </c>
      <c r="R42" s="20">
        <f t="shared" si="29"/>
        <v>8</v>
      </c>
      <c r="S42" s="20">
        <v>9999</v>
      </c>
      <c r="T42" s="40">
        <f t="shared" si="30"/>
        <v>10</v>
      </c>
      <c r="U42" s="61">
        <f t="shared" si="31"/>
        <v>82</v>
      </c>
    </row>
  </sheetData>
  <sortState ref="A31:U41">
    <sortCondition ref="U31:U41"/>
  </sortState>
  <mergeCells count="13">
    <mergeCell ref="A11:A12"/>
    <mergeCell ref="B11:B12"/>
    <mergeCell ref="C11:C12"/>
    <mergeCell ref="A24:U30"/>
    <mergeCell ref="E11:U11"/>
    <mergeCell ref="A13:U13"/>
    <mergeCell ref="B9:C9"/>
    <mergeCell ref="E9:T9"/>
    <mergeCell ref="A1:T3"/>
    <mergeCell ref="E4:F4"/>
    <mergeCell ref="A6:T6"/>
    <mergeCell ref="B8:C8"/>
    <mergeCell ref="E8:T8"/>
  </mergeCells>
  <dataValidations count="3">
    <dataValidation type="list" allowBlank="1" showInputMessage="1" showErrorMessage="1" sqref="Q7:T7">
      <formula1>Месяц</formula1>
    </dataValidation>
    <dataValidation type="list" allowBlank="1" showInputMessage="1" showErrorMessage="1" sqref="E4:F4">
      <formula1>Регион</formula1>
    </dataValidation>
    <dataValidation type="list" allowBlank="1" showInputMessage="1" showErrorMessage="1" sqref="O7:P7">
      <formula1>День</formula1>
    </dataValidation>
  </dataValidations>
  <pageMargins left="0.7" right="0.7" top="0.75" bottom="0.75" header="0.3" footer="0.3"/>
  <pageSetup paperSize="9" scale="2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0"/>
  <sheetViews>
    <sheetView view="pageBreakPreview" topLeftCell="A20" zoomScale="70" zoomScaleNormal="55" zoomScaleSheetLayoutView="70" workbookViewId="0">
      <selection activeCell="U17" sqref="U17"/>
    </sheetView>
  </sheetViews>
  <sheetFormatPr defaultRowHeight="15"/>
  <cols>
    <col min="1" max="1" width="5.7109375" customWidth="1"/>
    <col min="2" max="2" width="31.85546875" bestFit="1" customWidth="1"/>
    <col min="4" max="4" width="14.140625" customWidth="1"/>
    <col min="5" max="5" width="12.42578125" bestFit="1" customWidth="1"/>
    <col min="7" max="7" width="16.42578125" bestFit="1" customWidth="1"/>
    <col min="9" max="9" width="15.85546875" bestFit="1" customWidth="1"/>
    <col min="11" max="11" width="9.7109375" bestFit="1" customWidth="1"/>
    <col min="13" max="13" width="21.7109375" bestFit="1" customWidth="1"/>
    <col min="15" max="15" width="15.28515625" bestFit="1" customWidth="1"/>
  </cols>
  <sheetData>
    <row r="1" spans="1:21" s="1" customFormat="1" ht="11.2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1" s="1" customFormat="1" ht="7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1" s="1" customFormat="1" ht="7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1" s="1" customFormat="1" ht="22.5" customHeight="1">
      <c r="A4" s="2"/>
      <c r="B4" s="3"/>
      <c r="C4" s="4"/>
      <c r="D4" s="4"/>
      <c r="E4" s="100"/>
      <c r="F4" s="10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s="1" customFormat="1" ht="15.75">
      <c r="A5" s="2"/>
      <c r="B5" s="3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s="1" customFormat="1" ht="29.25" customHeight="1">
      <c r="A6" s="101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1" s="1" customFormat="1" ht="15.75" customHeight="1">
      <c r="A7" s="6" t="s">
        <v>1</v>
      </c>
      <c r="B7" s="7"/>
      <c r="C7" s="6"/>
      <c r="D7" s="6"/>
      <c r="E7" s="4"/>
      <c r="F7" s="4"/>
      <c r="G7" s="4"/>
      <c r="H7" s="4"/>
      <c r="I7" s="4"/>
      <c r="J7" s="4"/>
      <c r="K7" s="4"/>
      <c r="L7" s="4"/>
      <c r="M7" s="8" t="s">
        <v>2</v>
      </c>
      <c r="N7" s="8"/>
      <c r="O7" s="9"/>
      <c r="P7" s="9"/>
      <c r="Q7" s="9"/>
      <c r="R7" s="9"/>
      <c r="S7" s="9"/>
      <c r="T7" s="9"/>
    </row>
    <row r="8" spans="1:21" s="1" customFormat="1" ht="32.25" customHeight="1">
      <c r="A8" s="6"/>
      <c r="B8" s="103"/>
      <c r="C8" s="103"/>
      <c r="D8" s="23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1" s="1" customFormat="1" ht="32.25" customHeight="1">
      <c r="A9" s="6"/>
      <c r="B9" s="104" t="s">
        <v>4</v>
      </c>
      <c r="C9" s="104"/>
      <c r="D9" s="2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1" s="1" customFormat="1" ht="28.5" customHeight="1" thickBot="1">
      <c r="A10" s="10" t="s">
        <v>5</v>
      </c>
      <c r="B10" s="11"/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1" s="1" customFormat="1" ht="47.25" customHeight="1">
      <c r="A11" s="123" t="s">
        <v>6</v>
      </c>
      <c r="B11" s="125" t="s">
        <v>7</v>
      </c>
      <c r="C11" s="127" t="s">
        <v>8</v>
      </c>
      <c r="D11" s="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29"/>
    </row>
    <row r="12" spans="1:21" s="1" customFormat="1" ht="111" customHeight="1" thickBot="1">
      <c r="A12" s="124"/>
      <c r="B12" s="126"/>
      <c r="C12" s="128"/>
      <c r="D12" s="48" t="s">
        <v>176</v>
      </c>
      <c r="E12" s="76" t="s">
        <v>9</v>
      </c>
      <c r="F12" s="66" t="s">
        <v>172</v>
      </c>
      <c r="G12" s="76" t="s">
        <v>10</v>
      </c>
      <c r="H12" s="66" t="s">
        <v>172</v>
      </c>
      <c r="I12" s="76" t="s">
        <v>11</v>
      </c>
      <c r="J12" s="66" t="s">
        <v>172</v>
      </c>
      <c r="K12" s="76" t="s">
        <v>12</v>
      </c>
      <c r="L12" s="66" t="s">
        <v>172</v>
      </c>
      <c r="M12" s="76" t="s">
        <v>13</v>
      </c>
      <c r="N12" s="66" t="s">
        <v>172</v>
      </c>
      <c r="O12" s="76" t="s">
        <v>14</v>
      </c>
      <c r="P12" s="66" t="s">
        <v>172</v>
      </c>
      <c r="Q12" s="76" t="s">
        <v>15</v>
      </c>
      <c r="R12" s="66" t="s">
        <v>172</v>
      </c>
      <c r="S12" s="76" t="s">
        <v>17</v>
      </c>
      <c r="T12" s="66" t="s">
        <v>172</v>
      </c>
      <c r="U12" s="91" t="s">
        <v>174</v>
      </c>
    </row>
    <row r="13" spans="1:21" s="1" customFormat="1" ht="46.5" customHeight="1" thickBot="1">
      <c r="A13" s="129" t="s">
        <v>181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1"/>
    </row>
    <row r="14" spans="1:21" s="1" customFormat="1">
      <c r="A14" s="69">
        <v>95</v>
      </c>
      <c r="B14" s="67" t="s">
        <v>57</v>
      </c>
      <c r="C14" s="71">
        <v>2007</v>
      </c>
      <c r="D14" s="42">
        <f>_xlfn.RANK.EQ(U14,$U$14:$U$30,1)</f>
        <v>1</v>
      </c>
      <c r="E14" s="78">
        <v>11.8</v>
      </c>
      <c r="F14" s="70">
        <f t="shared" ref="F14:F30" si="0">_xlfn.RANK.EQ(E14,$E$14:$E$30,1)</f>
        <v>10</v>
      </c>
      <c r="G14" s="73">
        <v>30</v>
      </c>
      <c r="H14" s="70">
        <f t="shared" ref="H14:H30" si="1">_xlfn.RANK.EQ(G14,$G$14:$G$30,0)</f>
        <v>2</v>
      </c>
      <c r="I14" s="70">
        <v>189</v>
      </c>
      <c r="J14" s="70">
        <f t="shared" ref="J14:J30" si="2">_xlfn.RANK.EQ(I14,$I$14:$I$30,0)</f>
        <v>1</v>
      </c>
      <c r="K14" s="70">
        <v>5.62</v>
      </c>
      <c r="L14" s="70">
        <f t="shared" ref="L14:L30" si="3">_xlfn.RANK.EQ(K14,$K$14:$K$30,0)</f>
        <v>1</v>
      </c>
      <c r="M14" s="70">
        <v>14</v>
      </c>
      <c r="N14" s="70">
        <f t="shared" ref="N14:N30" si="4">_xlfn.RANK.EQ(M14,$M$14:$M$30,0)</f>
        <v>1</v>
      </c>
      <c r="O14" s="70">
        <v>20</v>
      </c>
      <c r="P14" s="70">
        <f t="shared" ref="P14:P30" si="5">_xlfn.RANK.EQ(O14,$O$14:$O$30,0)</f>
        <v>7</v>
      </c>
      <c r="Q14" s="70">
        <v>5.35</v>
      </c>
      <c r="R14" s="70">
        <f t="shared" ref="R14:R30" si="6">_xlfn.RANK.EQ(Q14,$Q$14:$Q$30,1)</f>
        <v>2</v>
      </c>
      <c r="S14" s="70">
        <v>2.02</v>
      </c>
      <c r="T14" s="71">
        <f t="shared" ref="T14:T30" si="7">_xlfn.RANK.EQ(S14,$S$14:$S$30,1)</f>
        <v>2</v>
      </c>
      <c r="U14" s="53">
        <f t="shared" ref="U14:U30" si="8">T14+R14+P14+N14+L14+J14+H14+F14</f>
        <v>26</v>
      </c>
    </row>
    <row r="15" spans="1:21" s="1" customFormat="1">
      <c r="A15" s="30">
        <v>17</v>
      </c>
      <c r="B15" s="17" t="s">
        <v>43</v>
      </c>
      <c r="C15" s="45">
        <v>2007</v>
      </c>
      <c r="D15" s="43">
        <f t="shared" ref="D15:D30" si="9">_xlfn.RANK.EQ(U15,$U$14:$U$30,1)</f>
        <v>2</v>
      </c>
      <c r="E15" s="80">
        <v>10.6</v>
      </c>
      <c r="F15" s="18">
        <f t="shared" si="0"/>
        <v>2</v>
      </c>
      <c r="G15" s="18">
        <v>30</v>
      </c>
      <c r="H15" s="18">
        <f t="shared" si="1"/>
        <v>2</v>
      </c>
      <c r="I15" s="18">
        <v>184</v>
      </c>
      <c r="J15" s="18">
        <f t="shared" si="2"/>
        <v>2</v>
      </c>
      <c r="K15" s="18">
        <v>5.34</v>
      </c>
      <c r="L15" s="18">
        <f t="shared" si="3"/>
        <v>6</v>
      </c>
      <c r="M15" s="18">
        <v>5</v>
      </c>
      <c r="N15" s="18">
        <f t="shared" si="4"/>
        <v>10</v>
      </c>
      <c r="O15" s="18">
        <v>25</v>
      </c>
      <c r="P15" s="18">
        <f t="shared" si="5"/>
        <v>3</v>
      </c>
      <c r="Q15" s="18">
        <v>5.31</v>
      </c>
      <c r="R15" s="18">
        <f t="shared" si="6"/>
        <v>1</v>
      </c>
      <c r="S15" s="18">
        <v>1.45</v>
      </c>
      <c r="T15" s="45">
        <f t="shared" si="7"/>
        <v>1</v>
      </c>
      <c r="U15" s="54">
        <f t="shared" si="8"/>
        <v>27</v>
      </c>
    </row>
    <row r="16" spans="1:21" s="1" customFormat="1">
      <c r="A16" s="30">
        <v>117</v>
      </c>
      <c r="B16" s="28" t="s">
        <v>48</v>
      </c>
      <c r="C16" s="45">
        <v>2007</v>
      </c>
      <c r="D16" s="43">
        <f t="shared" si="9"/>
        <v>3</v>
      </c>
      <c r="E16" s="80">
        <v>10.7</v>
      </c>
      <c r="F16" s="18">
        <f t="shared" si="0"/>
        <v>3</v>
      </c>
      <c r="G16" s="19">
        <v>30</v>
      </c>
      <c r="H16" s="18">
        <f t="shared" si="1"/>
        <v>2</v>
      </c>
      <c r="I16" s="18">
        <v>170</v>
      </c>
      <c r="J16" s="18">
        <f t="shared" si="2"/>
        <v>5</v>
      </c>
      <c r="K16" s="18">
        <v>5.54</v>
      </c>
      <c r="L16" s="18">
        <f t="shared" si="3"/>
        <v>3</v>
      </c>
      <c r="M16" s="18">
        <v>9</v>
      </c>
      <c r="N16" s="18">
        <f t="shared" si="4"/>
        <v>5</v>
      </c>
      <c r="O16" s="18">
        <v>23</v>
      </c>
      <c r="P16" s="18">
        <f t="shared" si="5"/>
        <v>5</v>
      </c>
      <c r="Q16" s="18">
        <v>5.47</v>
      </c>
      <c r="R16" s="18">
        <f t="shared" si="6"/>
        <v>5</v>
      </c>
      <c r="S16" s="18">
        <v>2.0299999999999998</v>
      </c>
      <c r="T16" s="45">
        <f t="shared" si="7"/>
        <v>4</v>
      </c>
      <c r="U16" s="54">
        <f t="shared" si="8"/>
        <v>32</v>
      </c>
    </row>
    <row r="17" spans="1:21" s="1" customFormat="1">
      <c r="A17" s="30">
        <v>13</v>
      </c>
      <c r="B17" s="17" t="s">
        <v>55</v>
      </c>
      <c r="C17" s="46">
        <v>2008</v>
      </c>
      <c r="D17" s="43">
        <f t="shared" si="9"/>
        <v>4</v>
      </c>
      <c r="E17" s="80">
        <v>11.2</v>
      </c>
      <c r="F17" s="18">
        <f t="shared" si="0"/>
        <v>4</v>
      </c>
      <c r="G17" s="18">
        <v>30</v>
      </c>
      <c r="H17" s="18">
        <f t="shared" si="1"/>
        <v>2</v>
      </c>
      <c r="I17" s="18">
        <v>182</v>
      </c>
      <c r="J17" s="18">
        <f t="shared" si="2"/>
        <v>3</v>
      </c>
      <c r="K17" s="18">
        <v>5.55</v>
      </c>
      <c r="L17" s="18">
        <f t="shared" si="3"/>
        <v>2</v>
      </c>
      <c r="M17" s="18">
        <v>7</v>
      </c>
      <c r="N17" s="18">
        <f t="shared" si="4"/>
        <v>8</v>
      </c>
      <c r="O17" s="18">
        <v>36</v>
      </c>
      <c r="P17" s="18">
        <f t="shared" si="5"/>
        <v>2</v>
      </c>
      <c r="Q17" s="18">
        <v>5.59</v>
      </c>
      <c r="R17" s="18">
        <f t="shared" si="6"/>
        <v>9</v>
      </c>
      <c r="S17" s="18">
        <v>2.09</v>
      </c>
      <c r="T17" s="45">
        <f t="shared" si="7"/>
        <v>7</v>
      </c>
      <c r="U17" s="54">
        <f t="shared" si="8"/>
        <v>37</v>
      </c>
    </row>
    <row r="18" spans="1:21" s="1" customFormat="1">
      <c r="A18" s="30">
        <v>106</v>
      </c>
      <c r="B18" s="17" t="s">
        <v>58</v>
      </c>
      <c r="C18" s="45">
        <v>2008</v>
      </c>
      <c r="D18" s="43">
        <f t="shared" si="9"/>
        <v>5</v>
      </c>
      <c r="E18" s="80">
        <v>10.5</v>
      </c>
      <c r="F18" s="18">
        <f t="shared" si="0"/>
        <v>1</v>
      </c>
      <c r="G18" s="19">
        <v>25</v>
      </c>
      <c r="H18" s="18">
        <f t="shared" si="1"/>
        <v>9</v>
      </c>
      <c r="I18" s="18">
        <v>176</v>
      </c>
      <c r="J18" s="18">
        <f t="shared" si="2"/>
        <v>4</v>
      </c>
      <c r="K18" s="18">
        <v>5.48</v>
      </c>
      <c r="L18" s="18">
        <f t="shared" si="3"/>
        <v>4</v>
      </c>
      <c r="M18" s="18">
        <v>8</v>
      </c>
      <c r="N18" s="18">
        <f t="shared" si="4"/>
        <v>6</v>
      </c>
      <c r="O18" s="18">
        <v>21</v>
      </c>
      <c r="P18" s="18">
        <f t="shared" si="5"/>
        <v>6</v>
      </c>
      <c r="Q18" s="18">
        <v>5.48</v>
      </c>
      <c r="R18" s="18">
        <f t="shared" si="6"/>
        <v>7</v>
      </c>
      <c r="S18" s="18">
        <v>2.0499999999999998</v>
      </c>
      <c r="T18" s="45">
        <f t="shared" si="7"/>
        <v>5</v>
      </c>
      <c r="U18" s="54">
        <f t="shared" si="8"/>
        <v>42</v>
      </c>
    </row>
    <row r="19" spans="1:21" s="1" customFormat="1">
      <c r="A19" s="30">
        <v>15</v>
      </c>
      <c r="B19" s="17" t="s">
        <v>56</v>
      </c>
      <c r="C19" s="45">
        <v>2008</v>
      </c>
      <c r="D19" s="43">
        <f t="shared" si="9"/>
        <v>6</v>
      </c>
      <c r="E19" s="80">
        <v>11.4</v>
      </c>
      <c r="F19" s="18">
        <f t="shared" si="0"/>
        <v>8</v>
      </c>
      <c r="G19" s="18">
        <v>30</v>
      </c>
      <c r="H19" s="18">
        <f t="shared" si="1"/>
        <v>2</v>
      </c>
      <c r="I19" s="18">
        <v>170</v>
      </c>
      <c r="J19" s="18">
        <f t="shared" si="2"/>
        <v>5</v>
      </c>
      <c r="K19" s="18">
        <v>4.87</v>
      </c>
      <c r="L19" s="18">
        <f t="shared" si="3"/>
        <v>8</v>
      </c>
      <c r="M19" s="18">
        <v>5</v>
      </c>
      <c r="N19" s="18">
        <f t="shared" si="4"/>
        <v>10</v>
      </c>
      <c r="O19" s="18">
        <v>37</v>
      </c>
      <c r="P19" s="18">
        <f t="shared" si="5"/>
        <v>1</v>
      </c>
      <c r="Q19" s="18">
        <v>5.97</v>
      </c>
      <c r="R19" s="18">
        <f t="shared" si="6"/>
        <v>14</v>
      </c>
      <c r="S19" s="18">
        <v>2.02</v>
      </c>
      <c r="T19" s="45">
        <f t="shared" si="7"/>
        <v>2</v>
      </c>
      <c r="U19" s="54">
        <f t="shared" si="8"/>
        <v>50</v>
      </c>
    </row>
    <row r="20" spans="1:21" s="1" customFormat="1" ht="30">
      <c r="A20" s="30">
        <v>108</v>
      </c>
      <c r="B20" s="17" t="s">
        <v>82</v>
      </c>
      <c r="C20" s="45">
        <v>2008</v>
      </c>
      <c r="D20" s="43">
        <f t="shared" si="9"/>
        <v>7</v>
      </c>
      <c r="E20" s="80">
        <v>11.3</v>
      </c>
      <c r="F20" s="18">
        <f t="shared" si="0"/>
        <v>6</v>
      </c>
      <c r="G20" s="19">
        <v>30</v>
      </c>
      <c r="H20" s="18">
        <f t="shared" si="1"/>
        <v>2</v>
      </c>
      <c r="I20" s="18">
        <v>166</v>
      </c>
      <c r="J20" s="18">
        <f t="shared" si="2"/>
        <v>7</v>
      </c>
      <c r="K20" s="18">
        <v>5.38</v>
      </c>
      <c r="L20" s="18">
        <f t="shared" si="3"/>
        <v>5</v>
      </c>
      <c r="M20" s="18">
        <v>8</v>
      </c>
      <c r="N20" s="18">
        <f t="shared" si="4"/>
        <v>6</v>
      </c>
      <c r="O20" s="18">
        <v>18</v>
      </c>
      <c r="P20" s="18">
        <f t="shared" si="5"/>
        <v>11</v>
      </c>
      <c r="Q20" s="18">
        <v>5.68</v>
      </c>
      <c r="R20" s="18">
        <f t="shared" si="6"/>
        <v>11</v>
      </c>
      <c r="S20" s="18">
        <v>2.0699999999999998</v>
      </c>
      <c r="T20" s="45">
        <f t="shared" si="7"/>
        <v>6</v>
      </c>
      <c r="U20" s="54">
        <f t="shared" si="8"/>
        <v>54</v>
      </c>
    </row>
    <row r="21" spans="1:21" s="1" customFormat="1">
      <c r="A21" s="30">
        <v>113</v>
      </c>
      <c r="B21" s="28" t="s">
        <v>83</v>
      </c>
      <c r="C21" s="45">
        <v>2007</v>
      </c>
      <c r="D21" s="43">
        <f t="shared" si="9"/>
        <v>8</v>
      </c>
      <c r="E21" s="80">
        <v>11.7</v>
      </c>
      <c r="F21" s="18">
        <f t="shared" si="0"/>
        <v>9</v>
      </c>
      <c r="G21" s="19">
        <v>35</v>
      </c>
      <c r="H21" s="18">
        <f t="shared" si="1"/>
        <v>1</v>
      </c>
      <c r="I21" s="18">
        <v>162</v>
      </c>
      <c r="J21" s="18">
        <f t="shared" si="2"/>
        <v>9</v>
      </c>
      <c r="K21" s="18">
        <v>4.97</v>
      </c>
      <c r="L21" s="18">
        <f t="shared" si="3"/>
        <v>7</v>
      </c>
      <c r="M21" s="18">
        <v>10</v>
      </c>
      <c r="N21" s="18">
        <f t="shared" si="4"/>
        <v>4</v>
      </c>
      <c r="O21" s="18">
        <v>18</v>
      </c>
      <c r="P21" s="18">
        <f t="shared" si="5"/>
        <v>11</v>
      </c>
      <c r="Q21" s="18">
        <v>5.72</v>
      </c>
      <c r="R21" s="18">
        <f t="shared" si="6"/>
        <v>12</v>
      </c>
      <c r="S21" s="18">
        <v>2.16</v>
      </c>
      <c r="T21" s="45">
        <f t="shared" si="7"/>
        <v>9</v>
      </c>
      <c r="U21" s="54">
        <f t="shared" si="8"/>
        <v>62</v>
      </c>
    </row>
    <row r="22" spans="1:21" s="1" customFormat="1">
      <c r="A22" s="30">
        <v>110</v>
      </c>
      <c r="B22" s="28" t="s">
        <v>61</v>
      </c>
      <c r="C22" s="45">
        <v>2008</v>
      </c>
      <c r="D22" s="43">
        <f t="shared" si="9"/>
        <v>9</v>
      </c>
      <c r="E22" s="80">
        <v>11.2</v>
      </c>
      <c r="F22" s="18">
        <f t="shared" si="0"/>
        <v>4</v>
      </c>
      <c r="G22" s="19">
        <v>23</v>
      </c>
      <c r="H22" s="18">
        <f t="shared" si="1"/>
        <v>10</v>
      </c>
      <c r="I22" s="18">
        <v>152</v>
      </c>
      <c r="J22" s="18">
        <f t="shared" si="2"/>
        <v>11</v>
      </c>
      <c r="K22" s="18">
        <v>4.4400000000000004</v>
      </c>
      <c r="L22" s="18">
        <f t="shared" si="3"/>
        <v>14</v>
      </c>
      <c r="M22" s="18">
        <v>12</v>
      </c>
      <c r="N22" s="18">
        <f t="shared" si="4"/>
        <v>2</v>
      </c>
      <c r="O22" s="18">
        <v>25</v>
      </c>
      <c r="P22" s="18">
        <f t="shared" si="5"/>
        <v>3</v>
      </c>
      <c r="Q22" s="18">
        <v>5.97</v>
      </c>
      <c r="R22" s="18">
        <f t="shared" si="6"/>
        <v>14</v>
      </c>
      <c r="S22" s="18">
        <v>2.33</v>
      </c>
      <c r="T22" s="45">
        <f t="shared" si="7"/>
        <v>13</v>
      </c>
      <c r="U22" s="54">
        <f t="shared" si="8"/>
        <v>71</v>
      </c>
    </row>
    <row r="23" spans="1:21" s="1" customFormat="1">
      <c r="A23" s="30">
        <v>114</v>
      </c>
      <c r="B23" s="28" t="s">
        <v>91</v>
      </c>
      <c r="C23" s="45">
        <v>2007</v>
      </c>
      <c r="D23" s="43">
        <f t="shared" si="9"/>
        <v>10</v>
      </c>
      <c r="E23" s="80">
        <v>11.3</v>
      </c>
      <c r="F23" s="18">
        <f t="shared" si="0"/>
        <v>6</v>
      </c>
      <c r="G23" s="19">
        <v>30</v>
      </c>
      <c r="H23" s="18">
        <f t="shared" si="1"/>
        <v>2</v>
      </c>
      <c r="I23" s="18">
        <v>149</v>
      </c>
      <c r="J23" s="18">
        <f t="shared" si="2"/>
        <v>13</v>
      </c>
      <c r="K23" s="18">
        <v>4.53</v>
      </c>
      <c r="L23" s="18">
        <f t="shared" si="3"/>
        <v>13</v>
      </c>
      <c r="M23" s="18">
        <v>11</v>
      </c>
      <c r="N23" s="18">
        <f t="shared" si="4"/>
        <v>3</v>
      </c>
      <c r="O23" s="18">
        <v>19</v>
      </c>
      <c r="P23" s="18">
        <f t="shared" si="5"/>
        <v>8</v>
      </c>
      <c r="Q23" s="18">
        <v>6.22</v>
      </c>
      <c r="R23" s="18">
        <f t="shared" si="6"/>
        <v>16</v>
      </c>
      <c r="S23" s="18">
        <v>2.23</v>
      </c>
      <c r="T23" s="45">
        <f t="shared" si="7"/>
        <v>11</v>
      </c>
      <c r="U23" s="54">
        <f t="shared" si="8"/>
        <v>72</v>
      </c>
    </row>
    <row r="24" spans="1:21" s="1" customFormat="1">
      <c r="A24" s="30">
        <v>149</v>
      </c>
      <c r="B24" s="17" t="s">
        <v>114</v>
      </c>
      <c r="C24" s="45">
        <v>2008</v>
      </c>
      <c r="D24" s="43">
        <f t="shared" si="9"/>
        <v>11</v>
      </c>
      <c r="E24" s="80">
        <v>12.3</v>
      </c>
      <c r="F24" s="18">
        <f t="shared" si="0"/>
        <v>15</v>
      </c>
      <c r="G24" s="18">
        <v>20</v>
      </c>
      <c r="H24" s="18">
        <f t="shared" si="1"/>
        <v>11</v>
      </c>
      <c r="I24" s="18">
        <v>161</v>
      </c>
      <c r="J24" s="18">
        <f t="shared" si="2"/>
        <v>10</v>
      </c>
      <c r="K24" s="18">
        <v>4.71</v>
      </c>
      <c r="L24" s="18">
        <f t="shared" si="3"/>
        <v>11</v>
      </c>
      <c r="M24" s="18">
        <v>7</v>
      </c>
      <c r="N24" s="18">
        <f t="shared" si="4"/>
        <v>8</v>
      </c>
      <c r="O24" s="18">
        <v>7</v>
      </c>
      <c r="P24" s="18">
        <f t="shared" si="5"/>
        <v>16</v>
      </c>
      <c r="Q24" s="206">
        <v>5.35</v>
      </c>
      <c r="R24" s="18">
        <f t="shared" si="6"/>
        <v>2</v>
      </c>
      <c r="S24" s="18">
        <v>2.09</v>
      </c>
      <c r="T24" s="45">
        <f t="shared" si="7"/>
        <v>7</v>
      </c>
      <c r="U24" s="54">
        <f t="shared" si="8"/>
        <v>80</v>
      </c>
    </row>
    <row r="25" spans="1:21" s="1" customFormat="1">
      <c r="A25" s="30">
        <v>87</v>
      </c>
      <c r="B25" s="17" t="s">
        <v>113</v>
      </c>
      <c r="C25" s="45">
        <v>2007</v>
      </c>
      <c r="D25" s="43">
        <f t="shared" si="9"/>
        <v>12</v>
      </c>
      <c r="E25" s="80">
        <v>12.2</v>
      </c>
      <c r="F25" s="18">
        <f t="shared" si="0"/>
        <v>13</v>
      </c>
      <c r="G25" s="19">
        <v>15</v>
      </c>
      <c r="H25" s="18">
        <f t="shared" si="1"/>
        <v>14</v>
      </c>
      <c r="I25" s="18">
        <v>165</v>
      </c>
      <c r="J25" s="18">
        <f t="shared" si="2"/>
        <v>8</v>
      </c>
      <c r="K25" s="18">
        <v>4.8600000000000003</v>
      </c>
      <c r="L25" s="18">
        <f t="shared" si="3"/>
        <v>9</v>
      </c>
      <c r="M25" s="18">
        <v>4</v>
      </c>
      <c r="N25" s="18">
        <f t="shared" si="4"/>
        <v>14</v>
      </c>
      <c r="O25" s="18">
        <v>19</v>
      </c>
      <c r="P25" s="18">
        <f t="shared" si="5"/>
        <v>8</v>
      </c>
      <c r="Q25" s="206">
        <v>5.64</v>
      </c>
      <c r="R25" s="18">
        <f t="shared" si="6"/>
        <v>10</v>
      </c>
      <c r="S25" s="18">
        <v>2.42</v>
      </c>
      <c r="T25" s="45">
        <f t="shared" si="7"/>
        <v>14</v>
      </c>
      <c r="U25" s="54">
        <f t="shared" si="8"/>
        <v>90</v>
      </c>
    </row>
    <row r="26" spans="1:21" s="1" customFormat="1">
      <c r="A26" s="30">
        <v>153</v>
      </c>
      <c r="B26" s="17" t="s">
        <v>116</v>
      </c>
      <c r="C26" s="46">
        <v>2007</v>
      </c>
      <c r="D26" s="43">
        <f t="shared" si="9"/>
        <v>13</v>
      </c>
      <c r="E26" s="80">
        <v>12.2</v>
      </c>
      <c r="F26" s="18">
        <f t="shared" si="0"/>
        <v>13</v>
      </c>
      <c r="G26" s="18">
        <v>20</v>
      </c>
      <c r="H26" s="18">
        <f t="shared" si="1"/>
        <v>11</v>
      </c>
      <c r="I26" s="18">
        <v>140</v>
      </c>
      <c r="J26" s="18">
        <f t="shared" si="2"/>
        <v>16</v>
      </c>
      <c r="K26" s="18">
        <v>4.62</v>
      </c>
      <c r="L26" s="18">
        <f t="shared" si="3"/>
        <v>12</v>
      </c>
      <c r="M26" s="18">
        <v>2</v>
      </c>
      <c r="N26" s="18">
        <f t="shared" si="4"/>
        <v>16</v>
      </c>
      <c r="O26" s="18">
        <v>18</v>
      </c>
      <c r="P26" s="18">
        <f t="shared" si="5"/>
        <v>11</v>
      </c>
      <c r="Q26" s="206">
        <v>5.53</v>
      </c>
      <c r="R26" s="18">
        <f t="shared" si="6"/>
        <v>8</v>
      </c>
      <c r="S26" s="18">
        <v>2.2200000000000002</v>
      </c>
      <c r="T26" s="45">
        <f t="shared" si="7"/>
        <v>10</v>
      </c>
      <c r="U26" s="54">
        <f t="shared" si="8"/>
        <v>97</v>
      </c>
    </row>
    <row r="27" spans="1:21" s="1" customFormat="1" ht="30">
      <c r="A27" s="30">
        <v>88</v>
      </c>
      <c r="B27" s="17" t="s">
        <v>122</v>
      </c>
      <c r="C27" s="45">
        <v>2007</v>
      </c>
      <c r="D27" s="43">
        <f t="shared" si="9"/>
        <v>14</v>
      </c>
      <c r="E27" s="80">
        <v>12</v>
      </c>
      <c r="F27" s="18">
        <f t="shared" si="0"/>
        <v>11</v>
      </c>
      <c r="G27" s="19">
        <v>18</v>
      </c>
      <c r="H27" s="18">
        <f t="shared" si="1"/>
        <v>13</v>
      </c>
      <c r="I27" s="18">
        <v>151</v>
      </c>
      <c r="J27" s="18">
        <f t="shared" si="2"/>
        <v>12</v>
      </c>
      <c r="K27" s="18">
        <v>4.82</v>
      </c>
      <c r="L27" s="18">
        <f t="shared" si="3"/>
        <v>10</v>
      </c>
      <c r="M27" s="18">
        <v>5</v>
      </c>
      <c r="N27" s="18">
        <f t="shared" si="4"/>
        <v>10</v>
      </c>
      <c r="O27" s="18">
        <v>17</v>
      </c>
      <c r="P27" s="18">
        <f t="shared" si="5"/>
        <v>14</v>
      </c>
      <c r="Q27" s="206">
        <v>5.82</v>
      </c>
      <c r="R27" s="18">
        <f t="shared" si="6"/>
        <v>13</v>
      </c>
      <c r="S27" s="18">
        <v>9999</v>
      </c>
      <c r="T27" s="45">
        <f t="shared" si="7"/>
        <v>15</v>
      </c>
      <c r="U27" s="54">
        <f t="shared" si="8"/>
        <v>98</v>
      </c>
    </row>
    <row r="28" spans="1:21" s="1" customFormat="1">
      <c r="A28" s="30">
        <v>94</v>
      </c>
      <c r="B28" s="17" t="s">
        <v>150</v>
      </c>
      <c r="C28" s="45">
        <v>2007</v>
      </c>
      <c r="D28" s="43">
        <f t="shared" si="9"/>
        <v>15</v>
      </c>
      <c r="E28" s="80">
        <v>12.1</v>
      </c>
      <c r="F28" s="18">
        <f t="shared" si="0"/>
        <v>12</v>
      </c>
      <c r="G28" s="19">
        <v>10</v>
      </c>
      <c r="H28" s="18">
        <f t="shared" si="1"/>
        <v>16</v>
      </c>
      <c r="I28" s="18">
        <v>148</v>
      </c>
      <c r="J28" s="18">
        <f t="shared" si="2"/>
        <v>14</v>
      </c>
      <c r="K28" s="18">
        <v>4.0999999999999996</v>
      </c>
      <c r="L28" s="18">
        <f t="shared" si="3"/>
        <v>16</v>
      </c>
      <c r="M28" s="18">
        <v>4</v>
      </c>
      <c r="N28" s="18">
        <f t="shared" si="4"/>
        <v>14</v>
      </c>
      <c r="O28" s="18">
        <v>12</v>
      </c>
      <c r="P28" s="18">
        <f t="shared" si="5"/>
        <v>15</v>
      </c>
      <c r="Q28" s="206">
        <v>5.38</v>
      </c>
      <c r="R28" s="207">
        <f t="shared" si="6"/>
        <v>4</v>
      </c>
      <c r="S28" s="18">
        <v>2.25</v>
      </c>
      <c r="T28" s="45">
        <f t="shared" si="7"/>
        <v>12</v>
      </c>
      <c r="U28" s="54">
        <f t="shared" si="8"/>
        <v>103</v>
      </c>
    </row>
    <row r="29" spans="1:21" s="1" customFormat="1">
      <c r="A29" s="30">
        <v>97</v>
      </c>
      <c r="B29" s="17" t="s">
        <v>106</v>
      </c>
      <c r="C29" s="45">
        <v>2007</v>
      </c>
      <c r="D29" s="43">
        <f t="shared" si="9"/>
        <v>16</v>
      </c>
      <c r="E29" s="80">
        <v>12.3</v>
      </c>
      <c r="F29" s="18">
        <f t="shared" si="0"/>
        <v>15</v>
      </c>
      <c r="G29" s="19">
        <v>13</v>
      </c>
      <c r="H29" s="18">
        <f t="shared" si="1"/>
        <v>15</v>
      </c>
      <c r="I29" s="18">
        <v>146</v>
      </c>
      <c r="J29" s="18">
        <f t="shared" si="2"/>
        <v>15</v>
      </c>
      <c r="K29" s="18">
        <v>4.4000000000000004</v>
      </c>
      <c r="L29" s="18">
        <f t="shared" si="3"/>
        <v>15</v>
      </c>
      <c r="M29" s="18">
        <v>0</v>
      </c>
      <c r="N29" s="18">
        <f t="shared" si="4"/>
        <v>17</v>
      </c>
      <c r="O29" s="18">
        <v>19</v>
      </c>
      <c r="P29" s="18">
        <f t="shared" si="5"/>
        <v>8</v>
      </c>
      <c r="Q29" s="206">
        <v>5.47</v>
      </c>
      <c r="R29" s="18">
        <f t="shared" si="6"/>
        <v>5</v>
      </c>
      <c r="S29" s="18">
        <v>9999</v>
      </c>
      <c r="T29" s="45">
        <f t="shared" si="7"/>
        <v>15</v>
      </c>
      <c r="U29" s="54">
        <f t="shared" si="8"/>
        <v>105</v>
      </c>
    </row>
    <row r="30" spans="1:21" s="1" customFormat="1" ht="15.75" thickBot="1">
      <c r="A30" s="31">
        <v>151</v>
      </c>
      <c r="B30" s="32" t="s">
        <v>139</v>
      </c>
      <c r="C30" s="47">
        <v>2008</v>
      </c>
      <c r="D30" s="44">
        <f t="shared" si="9"/>
        <v>17</v>
      </c>
      <c r="E30" s="81">
        <v>14.1</v>
      </c>
      <c r="F30" s="26">
        <f t="shared" si="0"/>
        <v>17</v>
      </c>
      <c r="G30" s="26">
        <v>8</v>
      </c>
      <c r="H30" s="26">
        <f t="shared" si="1"/>
        <v>17</v>
      </c>
      <c r="I30" s="26">
        <v>123</v>
      </c>
      <c r="J30" s="26">
        <f t="shared" si="2"/>
        <v>17</v>
      </c>
      <c r="K30" s="26">
        <v>3.71</v>
      </c>
      <c r="L30" s="26">
        <f t="shared" si="3"/>
        <v>17</v>
      </c>
      <c r="M30" s="26">
        <v>5</v>
      </c>
      <c r="N30" s="26">
        <f t="shared" si="4"/>
        <v>10</v>
      </c>
      <c r="O30" s="26">
        <v>0</v>
      </c>
      <c r="P30" s="26">
        <f t="shared" si="5"/>
        <v>17</v>
      </c>
      <c r="Q30" s="26">
        <v>7.47</v>
      </c>
      <c r="R30" s="26">
        <f t="shared" si="6"/>
        <v>17</v>
      </c>
      <c r="S30" s="26">
        <v>9999</v>
      </c>
      <c r="T30" s="47">
        <f t="shared" si="7"/>
        <v>15</v>
      </c>
      <c r="U30" s="55">
        <f t="shared" si="8"/>
        <v>127</v>
      </c>
    </row>
    <row r="31" spans="1:21" s="64" customFormat="1">
      <c r="A31" s="132" t="s">
        <v>182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4"/>
    </row>
    <row r="32" spans="1:21" s="64" customFormat="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7"/>
    </row>
    <row r="33" spans="1:21" s="64" customFormat="1" ht="15.75" thickBot="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40"/>
    </row>
    <row r="34" spans="1:21" s="1" customFormat="1">
      <c r="A34" s="69">
        <v>16</v>
      </c>
      <c r="B34" s="67" t="s">
        <v>32</v>
      </c>
      <c r="C34" s="71">
        <v>2007</v>
      </c>
      <c r="D34" s="42">
        <f>_xlfn.RANK.EQ(U34,$U$34:$U$50,1)</f>
        <v>1</v>
      </c>
      <c r="E34" s="78">
        <v>10.8</v>
      </c>
      <c r="F34" s="70">
        <f t="shared" ref="F34" si="10">_xlfn.RANK.EQ(E34,$E$34:$E$50,1)</f>
        <v>2</v>
      </c>
      <c r="G34" s="70">
        <v>33</v>
      </c>
      <c r="H34" s="70">
        <f t="shared" ref="H34" si="11">_xlfn.RANK.EQ(G34,$G$34:$G$50,0)</f>
        <v>1</v>
      </c>
      <c r="I34" s="70">
        <v>190</v>
      </c>
      <c r="J34" s="70">
        <f t="shared" ref="J34" si="12">_xlfn.RANK.EQ(I34,$I$34:$I$50,0)</f>
        <v>2</v>
      </c>
      <c r="K34" s="70">
        <v>5.0999999999999996</v>
      </c>
      <c r="L34" s="70">
        <f t="shared" ref="L34" si="13">_xlfn.RANK.EQ(K34,$K$34:$K$50,0)</f>
        <v>5</v>
      </c>
      <c r="M34" s="70">
        <v>12</v>
      </c>
      <c r="N34" s="70">
        <f t="shared" ref="N34" si="14">_xlfn.RANK.EQ(M34,$M$34:$M$50,0)</f>
        <v>9</v>
      </c>
      <c r="O34" s="70">
        <v>29</v>
      </c>
      <c r="P34" s="70">
        <f t="shared" ref="P34" si="15">_xlfn.RANK.EQ(O34,$O$34:$O$50,0)</f>
        <v>5</v>
      </c>
      <c r="Q34" s="70">
        <v>5.16</v>
      </c>
      <c r="R34" s="70">
        <f t="shared" ref="R34" si="16">_xlfn.RANK.EQ(Q34,$Q$34:$Q$50,1)</f>
        <v>1</v>
      </c>
      <c r="S34" s="70">
        <v>1.53</v>
      </c>
      <c r="T34" s="71">
        <f t="shared" ref="T34" si="17">_xlfn.RANK.EQ(S34,$S$34:$S$50,1)</f>
        <v>2</v>
      </c>
      <c r="U34" s="53">
        <f t="shared" ref="U34:U50" si="18">T34+R34+P34+N34+L34+J34+H34+F34</f>
        <v>27</v>
      </c>
    </row>
    <row r="35" spans="1:21" s="1" customFormat="1">
      <c r="A35" s="30">
        <v>22</v>
      </c>
      <c r="B35" s="17" t="s">
        <v>77</v>
      </c>
      <c r="C35" s="45">
        <v>2007</v>
      </c>
      <c r="D35" s="43">
        <f t="shared" ref="D35:D50" si="19">_xlfn.RANK.EQ(U35,$U$34:$U$50,1)</f>
        <v>1</v>
      </c>
      <c r="E35" s="80">
        <v>10.7</v>
      </c>
      <c r="F35" s="18">
        <f t="shared" ref="F35:F50" si="20">_xlfn.RANK.EQ(E35,$E$34:$E$50,1)</f>
        <v>1</v>
      </c>
      <c r="G35" s="18">
        <v>14</v>
      </c>
      <c r="H35" s="18">
        <f t="shared" ref="H35:H50" si="21">_xlfn.RANK.EQ(G35,$G$34:$G$50,0)</f>
        <v>10</v>
      </c>
      <c r="I35" s="18">
        <v>187</v>
      </c>
      <c r="J35" s="18">
        <f t="shared" ref="J35:J50" si="22">_xlfn.RANK.EQ(I35,$I$34:$I$50,0)</f>
        <v>3</v>
      </c>
      <c r="K35" s="18">
        <v>5.74</v>
      </c>
      <c r="L35" s="18">
        <f t="shared" ref="L35:L50" si="23">_xlfn.RANK.EQ(K35,$K$34:$K$50,0)</f>
        <v>2</v>
      </c>
      <c r="M35" s="18">
        <v>14</v>
      </c>
      <c r="N35" s="18">
        <f t="shared" ref="N35:N50" si="24">_xlfn.RANK.EQ(M35,$M$34:$M$50,0)</f>
        <v>5</v>
      </c>
      <c r="O35" s="18">
        <v>36</v>
      </c>
      <c r="P35" s="18">
        <f t="shared" ref="P35:P50" si="25">_xlfn.RANK.EQ(O35,$O$34:$O$50,0)</f>
        <v>1</v>
      </c>
      <c r="Q35" s="18">
        <v>5.38</v>
      </c>
      <c r="R35" s="18">
        <f t="shared" ref="R35:R50" si="26">_xlfn.RANK.EQ(Q35,$Q$34:$Q$50,1)</f>
        <v>4</v>
      </c>
      <c r="S35" s="18">
        <v>1.47</v>
      </c>
      <c r="T35" s="45">
        <f t="shared" ref="T35:T50" si="27">_xlfn.RANK.EQ(S35,$S$34:$S$50,1)</f>
        <v>1</v>
      </c>
      <c r="U35" s="54">
        <f t="shared" si="18"/>
        <v>27</v>
      </c>
    </row>
    <row r="36" spans="1:21" s="1" customFormat="1">
      <c r="A36" s="30">
        <v>14</v>
      </c>
      <c r="B36" s="17" t="s">
        <v>42</v>
      </c>
      <c r="C36" s="45">
        <v>2008</v>
      </c>
      <c r="D36" s="43">
        <f t="shared" si="19"/>
        <v>3</v>
      </c>
      <c r="E36" s="80">
        <v>10.8</v>
      </c>
      <c r="F36" s="18">
        <f t="shared" si="20"/>
        <v>2</v>
      </c>
      <c r="G36" s="18">
        <v>30</v>
      </c>
      <c r="H36" s="18">
        <f t="shared" si="21"/>
        <v>2</v>
      </c>
      <c r="I36" s="18">
        <v>179</v>
      </c>
      <c r="J36" s="18">
        <f t="shared" si="22"/>
        <v>5</v>
      </c>
      <c r="K36" s="18">
        <v>5.36</v>
      </c>
      <c r="L36" s="18">
        <f t="shared" si="23"/>
        <v>4</v>
      </c>
      <c r="M36" s="18">
        <v>12</v>
      </c>
      <c r="N36" s="18">
        <f t="shared" si="24"/>
        <v>9</v>
      </c>
      <c r="O36" s="18">
        <v>34</v>
      </c>
      <c r="P36" s="18">
        <f t="shared" si="25"/>
        <v>2</v>
      </c>
      <c r="Q36" s="18">
        <v>5.63</v>
      </c>
      <c r="R36" s="18">
        <f t="shared" si="26"/>
        <v>8</v>
      </c>
      <c r="S36" s="18">
        <v>2.0299999999999998</v>
      </c>
      <c r="T36" s="45">
        <f t="shared" si="27"/>
        <v>6</v>
      </c>
      <c r="U36" s="54">
        <f t="shared" si="18"/>
        <v>38</v>
      </c>
    </row>
    <row r="37" spans="1:21" s="1" customFormat="1">
      <c r="A37" s="30">
        <v>23</v>
      </c>
      <c r="B37" s="17" t="s">
        <v>66</v>
      </c>
      <c r="C37" s="45">
        <v>2007</v>
      </c>
      <c r="D37" s="43">
        <f t="shared" si="19"/>
        <v>4</v>
      </c>
      <c r="E37" s="80">
        <v>11.1</v>
      </c>
      <c r="F37" s="18">
        <f t="shared" si="20"/>
        <v>4</v>
      </c>
      <c r="G37" s="18">
        <v>17</v>
      </c>
      <c r="H37" s="18">
        <f t="shared" si="21"/>
        <v>7</v>
      </c>
      <c r="I37" s="18">
        <v>200</v>
      </c>
      <c r="J37" s="18">
        <f t="shared" si="22"/>
        <v>1</v>
      </c>
      <c r="K37" s="18">
        <v>5.7</v>
      </c>
      <c r="L37" s="18">
        <f t="shared" si="23"/>
        <v>3</v>
      </c>
      <c r="M37" s="18">
        <v>6</v>
      </c>
      <c r="N37" s="18">
        <f t="shared" si="24"/>
        <v>15</v>
      </c>
      <c r="O37" s="18">
        <v>30</v>
      </c>
      <c r="P37" s="18">
        <f t="shared" si="25"/>
        <v>4</v>
      </c>
      <c r="Q37" s="18">
        <v>5.37</v>
      </c>
      <c r="R37" s="18">
        <f t="shared" si="26"/>
        <v>3</v>
      </c>
      <c r="S37" s="18">
        <v>2.1800000000000002</v>
      </c>
      <c r="T37" s="45">
        <f t="shared" si="27"/>
        <v>9</v>
      </c>
      <c r="U37" s="54">
        <f t="shared" si="18"/>
        <v>46</v>
      </c>
    </row>
    <row r="38" spans="1:21" s="1" customFormat="1">
      <c r="A38" s="30">
        <v>195</v>
      </c>
      <c r="B38" s="17" t="s">
        <v>28</v>
      </c>
      <c r="C38" s="45">
        <v>2008</v>
      </c>
      <c r="D38" s="43">
        <f t="shared" si="19"/>
        <v>5</v>
      </c>
      <c r="E38" s="80">
        <v>9999</v>
      </c>
      <c r="F38" s="18">
        <f t="shared" si="20"/>
        <v>16</v>
      </c>
      <c r="G38" s="18">
        <v>17</v>
      </c>
      <c r="H38" s="18">
        <f t="shared" si="21"/>
        <v>7</v>
      </c>
      <c r="I38" s="18">
        <v>184</v>
      </c>
      <c r="J38" s="18">
        <f t="shared" si="22"/>
        <v>4</v>
      </c>
      <c r="K38" s="18">
        <v>5.96</v>
      </c>
      <c r="L38" s="18">
        <f t="shared" si="23"/>
        <v>1</v>
      </c>
      <c r="M38" s="18">
        <v>20</v>
      </c>
      <c r="N38" s="18">
        <f t="shared" si="24"/>
        <v>1</v>
      </c>
      <c r="O38" s="18">
        <v>21</v>
      </c>
      <c r="P38" s="18">
        <f t="shared" si="25"/>
        <v>7</v>
      </c>
      <c r="Q38" s="18">
        <v>5.5</v>
      </c>
      <c r="R38" s="18">
        <f t="shared" si="26"/>
        <v>5</v>
      </c>
      <c r="S38" s="18">
        <v>2.08</v>
      </c>
      <c r="T38" s="45">
        <f t="shared" si="27"/>
        <v>8</v>
      </c>
      <c r="U38" s="54">
        <f t="shared" si="18"/>
        <v>49</v>
      </c>
    </row>
    <row r="39" spans="1:21" s="1" customFormat="1">
      <c r="A39" s="30">
        <v>196</v>
      </c>
      <c r="B39" s="17" t="s">
        <v>24</v>
      </c>
      <c r="C39" s="45">
        <v>2008</v>
      </c>
      <c r="D39" s="43">
        <f t="shared" si="19"/>
        <v>6</v>
      </c>
      <c r="E39" s="80">
        <v>9999</v>
      </c>
      <c r="F39" s="18">
        <f t="shared" si="20"/>
        <v>16</v>
      </c>
      <c r="G39" s="18">
        <v>20</v>
      </c>
      <c r="H39" s="18">
        <f t="shared" si="21"/>
        <v>5</v>
      </c>
      <c r="I39" s="18">
        <v>170</v>
      </c>
      <c r="J39" s="18">
        <f t="shared" si="22"/>
        <v>7</v>
      </c>
      <c r="K39" s="18">
        <v>5</v>
      </c>
      <c r="L39" s="18">
        <f t="shared" si="23"/>
        <v>7</v>
      </c>
      <c r="M39" s="18">
        <v>11</v>
      </c>
      <c r="N39" s="18">
        <f t="shared" si="24"/>
        <v>12</v>
      </c>
      <c r="O39" s="18">
        <v>24</v>
      </c>
      <c r="P39" s="18">
        <f t="shared" si="25"/>
        <v>6</v>
      </c>
      <c r="Q39" s="18">
        <v>5.29</v>
      </c>
      <c r="R39" s="18">
        <f t="shared" si="26"/>
        <v>2</v>
      </c>
      <c r="S39" s="18">
        <v>1.56</v>
      </c>
      <c r="T39" s="45">
        <f t="shared" si="27"/>
        <v>3</v>
      </c>
      <c r="U39" s="54">
        <f t="shared" si="18"/>
        <v>58</v>
      </c>
    </row>
    <row r="40" spans="1:21" s="1" customFormat="1">
      <c r="A40" s="30">
        <v>24</v>
      </c>
      <c r="B40" s="17" t="s">
        <v>67</v>
      </c>
      <c r="C40" s="45">
        <v>2007</v>
      </c>
      <c r="D40" s="43">
        <f t="shared" si="19"/>
        <v>6</v>
      </c>
      <c r="E40" s="80">
        <v>11.3</v>
      </c>
      <c r="F40" s="18">
        <f t="shared" si="20"/>
        <v>5</v>
      </c>
      <c r="G40" s="18">
        <v>11</v>
      </c>
      <c r="H40" s="18">
        <f t="shared" si="21"/>
        <v>12</v>
      </c>
      <c r="I40" s="18">
        <v>173</v>
      </c>
      <c r="J40" s="18">
        <f t="shared" si="22"/>
        <v>6</v>
      </c>
      <c r="K40" s="18">
        <v>4.8899999999999997</v>
      </c>
      <c r="L40" s="18">
        <f t="shared" si="23"/>
        <v>10</v>
      </c>
      <c r="M40" s="18">
        <v>11</v>
      </c>
      <c r="N40" s="18">
        <f t="shared" si="24"/>
        <v>12</v>
      </c>
      <c r="O40" s="18">
        <v>33</v>
      </c>
      <c r="P40" s="18">
        <f t="shared" si="25"/>
        <v>3</v>
      </c>
      <c r="Q40" s="18">
        <v>5.53</v>
      </c>
      <c r="R40" s="18">
        <f t="shared" si="26"/>
        <v>6</v>
      </c>
      <c r="S40" s="18">
        <v>1.58</v>
      </c>
      <c r="T40" s="45">
        <f t="shared" si="27"/>
        <v>4</v>
      </c>
      <c r="U40" s="54">
        <f t="shared" si="18"/>
        <v>58</v>
      </c>
    </row>
    <row r="41" spans="1:21" s="1" customFormat="1">
      <c r="A41" s="30">
        <v>121</v>
      </c>
      <c r="B41" s="28" t="s">
        <v>87</v>
      </c>
      <c r="C41" s="45">
        <v>2007</v>
      </c>
      <c r="D41" s="43">
        <f t="shared" si="19"/>
        <v>8</v>
      </c>
      <c r="E41" s="80">
        <v>11.8</v>
      </c>
      <c r="F41" s="18">
        <f t="shared" si="20"/>
        <v>8</v>
      </c>
      <c r="G41" s="19">
        <v>14</v>
      </c>
      <c r="H41" s="18">
        <f t="shared" si="21"/>
        <v>10</v>
      </c>
      <c r="I41" s="18">
        <v>169</v>
      </c>
      <c r="J41" s="18">
        <f t="shared" si="22"/>
        <v>8</v>
      </c>
      <c r="K41" s="18">
        <v>5.05</v>
      </c>
      <c r="L41" s="18">
        <f t="shared" si="23"/>
        <v>6</v>
      </c>
      <c r="M41" s="18">
        <v>14</v>
      </c>
      <c r="N41" s="18">
        <f t="shared" si="24"/>
        <v>5</v>
      </c>
      <c r="O41" s="18">
        <v>18</v>
      </c>
      <c r="P41" s="18">
        <f t="shared" si="25"/>
        <v>12</v>
      </c>
      <c r="Q41" s="18">
        <v>5.56</v>
      </c>
      <c r="R41" s="18">
        <f t="shared" si="26"/>
        <v>7</v>
      </c>
      <c r="S41" s="18">
        <v>2.02</v>
      </c>
      <c r="T41" s="45">
        <f t="shared" si="27"/>
        <v>5</v>
      </c>
      <c r="U41" s="54">
        <f t="shared" si="18"/>
        <v>61</v>
      </c>
    </row>
    <row r="42" spans="1:21" s="1" customFormat="1" ht="30">
      <c r="A42" s="36">
        <v>18</v>
      </c>
      <c r="B42" s="14" t="s">
        <v>93</v>
      </c>
      <c r="C42" s="39">
        <v>2007</v>
      </c>
      <c r="D42" s="43">
        <f t="shared" si="19"/>
        <v>9</v>
      </c>
      <c r="E42" s="41">
        <v>11.3</v>
      </c>
      <c r="F42" s="13">
        <f t="shared" si="20"/>
        <v>5</v>
      </c>
      <c r="G42" s="13">
        <v>30</v>
      </c>
      <c r="H42" s="13">
        <f t="shared" si="21"/>
        <v>2</v>
      </c>
      <c r="I42" s="13">
        <v>160</v>
      </c>
      <c r="J42" s="13">
        <f t="shared" si="22"/>
        <v>12</v>
      </c>
      <c r="K42" s="13">
        <v>4.97</v>
      </c>
      <c r="L42" s="13">
        <f t="shared" si="23"/>
        <v>8</v>
      </c>
      <c r="M42" s="13">
        <v>12</v>
      </c>
      <c r="N42" s="13">
        <f t="shared" si="24"/>
        <v>9</v>
      </c>
      <c r="O42" s="13">
        <v>20</v>
      </c>
      <c r="P42" s="13">
        <f t="shared" si="25"/>
        <v>10</v>
      </c>
      <c r="Q42" s="13">
        <v>5.84</v>
      </c>
      <c r="R42" s="13">
        <f t="shared" si="26"/>
        <v>9</v>
      </c>
      <c r="S42" s="13">
        <v>2.36</v>
      </c>
      <c r="T42" s="39">
        <f t="shared" si="27"/>
        <v>12</v>
      </c>
      <c r="U42" s="54">
        <f t="shared" si="18"/>
        <v>67</v>
      </c>
    </row>
    <row r="43" spans="1:21" s="1" customFormat="1">
      <c r="A43" s="30">
        <v>86</v>
      </c>
      <c r="B43" s="17" t="s">
        <v>79</v>
      </c>
      <c r="C43" s="45">
        <v>2008</v>
      </c>
      <c r="D43" s="43">
        <f t="shared" si="19"/>
        <v>10</v>
      </c>
      <c r="E43" s="80">
        <v>12</v>
      </c>
      <c r="F43" s="18">
        <f t="shared" si="20"/>
        <v>12</v>
      </c>
      <c r="G43" s="19">
        <v>30</v>
      </c>
      <c r="H43" s="18">
        <f t="shared" si="21"/>
        <v>2</v>
      </c>
      <c r="I43" s="18">
        <v>159</v>
      </c>
      <c r="J43" s="18">
        <f t="shared" si="22"/>
        <v>13</v>
      </c>
      <c r="K43" s="18">
        <v>4.16</v>
      </c>
      <c r="L43" s="18">
        <f t="shared" si="23"/>
        <v>16</v>
      </c>
      <c r="M43" s="18">
        <v>18</v>
      </c>
      <c r="N43" s="18">
        <f t="shared" si="24"/>
        <v>2</v>
      </c>
      <c r="O43" s="18">
        <v>19</v>
      </c>
      <c r="P43" s="18">
        <f t="shared" si="25"/>
        <v>11</v>
      </c>
      <c r="Q43" s="18">
        <v>5.88</v>
      </c>
      <c r="R43" s="18">
        <f t="shared" si="26"/>
        <v>11</v>
      </c>
      <c r="S43" s="18">
        <v>2.0699999999999998</v>
      </c>
      <c r="T43" s="45">
        <f t="shared" si="27"/>
        <v>7</v>
      </c>
      <c r="U43" s="54">
        <f t="shared" si="18"/>
        <v>74</v>
      </c>
    </row>
    <row r="44" spans="1:21" s="1" customFormat="1">
      <c r="A44" s="36">
        <v>107</v>
      </c>
      <c r="B44" s="17" t="s">
        <v>75</v>
      </c>
      <c r="C44" s="39">
        <v>2008</v>
      </c>
      <c r="D44" s="43">
        <f t="shared" si="19"/>
        <v>11</v>
      </c>
      <c r="E44" s="41">
        <v>11.3</v>
      </c>
      <c r="F44" s="13">
        <f t="shared" si="20"/>
        <v>5</v>
      </c>
      <c r="G44" s="15">
        <v>20</v>
      </c>
      <c r="H44" s="13">
        <f t="shared" si="21"/>
        <v>5</v>
      </c>
      <c r="I44" s="13">
        <v>167</v>
      </c>
      <c r="J44" s="13">
        <f t="shared" si="22"/>
        <v>9</v>
      </c>
      <c r="K44" s="13">
        <v>4.92</v>
      </c>
      <c r="L44" s="13">
        <f t="shared" si="23"/>
        <v>9</v>
      </c>
      <c r="M44" s="13">
        <v>13</v>
      </c>
      <c r="N44" s="13">
        <f t="shared" si="24"/>
        <v>8</v>
      </c>
      <c r="O44" s="13">
        <v>18</v>
      </c>
      <c r="P44" s="13">
        <f t="shared" si="25"/>
        <v>12</v>
      </c>
      <c r="Q44" s="13">
        <v>5.94</v>
      </c>
      <c r="R44" s="13">
        <f t="shared" si="26"/>
        <v>13</v>
      </c>
      <c r="S44" s="13">
        <v>9999</v>
      </c>
      <c r="T44" s="39">
        <f t="shared" si="27"/>
        <v>14</v>
      </c>
      <c r="U44" s="54">
        <f t="shared" si="18"/>
        <v>75</v>
      </c>
    </row>
    <row r="45" spans="1:21" s="1" customFormat="1">
      <c r="A45" s="36">
        <v>120</v>
      </c>
      <c r="B45" s="16" t="s">
        <v>102</v>
      </c>
      <c r="C45" s="39">
        <v>2007</v>
      </c>
      <c r="D45" s="43">
        <f t="shared" si="19"/>
        <v>12</v>
      </c>
      <c r="E45" s="41">
        <v>11.9</v>
      </c>
      <c r="F45" s="13">
        <f t="shared" si="20"/>
        <v>9</v>
      </c>
      <c r="G45" s="15">
        <v>15</v>
      </c>
      <c r="H45" s="13">
        <f t="shared" si="21"/>
        <v>9</v>
      </c>
      <c r="I45" s="13">
        <v>153</v>
      </c>
      <c r="J45" s="13">
        <f t="shared" si="22"/>
        <v>15</v>
      </c>
      <c r="K45" s="13">
        <v>4.6500000000000004</v>
      </c>
      <c r="L45" s="13">
        <f t="shared" si="23"/>
        <v>11</v>
      </c>
      <c r="M45" s="13">
        <v>14</v>
      </c>
      <c r="N45" s="13">
        <f t="shared" si="24"/>
        <v>5</v>
      </c>
      <c r="O45" s="13">
        <v>21</v>
      </c>
      <c r="P45" s="13">
        <f t="shared" si="25"/>
        <v>7</v>
      </c>
      <c r="Q45" s="13">
        <v>6.03</v>
      </c>
      <c r="R45" s="13">
        <f t="shared" si="26"/>
        <v>15</v>
      </c>
      <c r="S45" s="13">
        <v>2.2000000000000002</v>
      </c>
      <c r="T45" s="39">
        <f t="shared" si="27"/>
        <v>10</v>
      </c>
      <c r="U45" s="54">
        <f t="shared" si="18"/>
        <v>81</v>
      </c>
    </row>
    <row r="46" spans="1:21" s="1" customFormat="1" ht="30">
      <c r="A46" s="36">
        <v>158</v>
      </c>
      <c r="B46" s="14" t="s">
        <v>72</v>
      </c>
      <c r="C46" s="39">
        <v>2008</v>
      </c>
      <c r="D46" s="43">
        <f t="shared" si="19"/>
        <v>13</v>
      </c>
      <c r="E46" s="41">
        <v>11.9</v>
      </c>
      <c r="F46" s="13">
        <f t="shared" si="20"/>
        <v>9</v>
      </c>
      <c r="G46" s="13">
        <v>10</v>
      </c>
      <c r="H46" s="13">
        <f t="shared" si="21"/>
        <v>13</v>
      </c>
      <c r="I46" s="13">
        <v>161</v>
      </c>
      <c r="J46" s="13">
        <f t="shared" si="22"/>
        <v>10</v>
      </c>
      <c r="K46" s="13">
        <v>4.4400000000000004</v>
      </c>
      <c r="L46" s="13">
        <f t="shared" si="23"/>
        <v>13</v>
      </c>
      <c r="M46" s="13">
        <v>16</v>
      </c>
      <c r="N46" s="13">
        <f t="shared" si="24"/>
        <v>3</v>
      </c>
      <c r="O46" s="13">
        <v>18</v>
      </c>
      <c r="P46" s="13">
        <f t="shared" si="25"/>
        <v>12</v>
      </c>
      <c r="Q46" s="13">
        <v>5.88</v>
      </c>
      <c r="R46" s="13">
        <f t="shared" si="26"/>
        <v>11</v>
      </c>
      <c r="S46" s="13">
        <v>9999</v>
      </c>
      <c r="T46" s="39">
        <f t="shared" si="27"/>
        <v>14</v>
      </c>
      <c r="U46" s="54">
        <f t="shared" si="18"/>
        <v>85</v>
      </c>
    </row>
    <row r="47" spans="1:21" s="1" customFormat="1" ht="30">
      <c r="A47" s="36">
        <v>82</v>
      </c>
      <c r="B47" s="14" t="s">
        <v>92</v>
      </c>
      <c r="C47" s="39">
        <v>2008</v>
      </c>
      <c r="D47" s="43">
        <f t="shared" si="19"/>
        <v>13</v>
      </c>
      <c r="E47" s="41">
        <v>12.8</v>
      </c>
      <c r="F47" s="13">
        <f t="shared" si="20"/>
        <v>15</v>
      </c>
      <c r="G47" s="15">
        <v>7</v>
      </c>
      <c r="H47" s="13">
        <f t="shared" si="21"/>
        <v>14</v>
      </c>
      <c r="I47" s="13">
        <v>161</v>
      </c>
      <c r="J47" s="13">
        <f t="shared" si="22"/>
        <v>10</v>
      </c>
      <c r="K47" s="13">
        <v>4.54</v>
      </c>
      <c r="L47" s="13">
        <f t="shared" si="23"/>
        <v>12</v>
      </c>
      <c r="M47" s="13">
        <v>15</v>
      </c>
      <c r="N47" s="13">
        <f t="shared" si="24"/>
        <v>4</v>
      </c>
      <c r="O47" s="13">
        <v>21</v>
      </c>
      <c r="P47" s="13">
        <f t="shared" si="25"/>
        <v>7</v>
      </c>
      <c r="Q47" s="13">
        <v>5.84</v>
      </c>
      <c r="R47" s="13">
        <f t="shared" si="26"/>
        <v>9</v>
      </c>
      <c r="S47" s="13">
        <v>9999</v>
      </c>
      <c r="T47" s="39">
        <f t="shared" si="27"/>
        <v>14</v>
      </c>
      <c r="U47" s="54">
        <f t="shared" si="18"/>
        <v>85</v>
      </c>
    </row>
    <row r="48" spans="1:21" s="1" customFormat="1">
      <c r="A48" s="36">
        <v>159</v>
      </c>
      <c r="B48" s="14" t="s">
        <v>134</v>
      </c>
      <c r="C48" s="39">
        <v>2008</v>
      </c>
      <c r="D48" s="43">
        <f t="shared" si="19"/>
        <v>15</v>
      </c>
      <c r="E48" s="41">
        <v>11.9</v>
      </c>
      <c r="F48" s="13">
        <f t="shared" si="20"/>
        <v>9</v>
      </c>
      <c r="G48" s="13">
        <v>7</v>
      </c>
      <c r="H48" s="13">
        <f t="shared" si="21"/>
        <v>14</v>
      </c>
      <c r="I48" s="13">
        <v>154</v>
      </c>
      <c r="J48" s="13">
        <f t="shared" si="22"/>
        <v>14</v>
      </c>
      <c r="K48" s="13">
        <v>4.18</v>
      </c>
      <c r="L48" s="13">
        <f t="shared" si="23"/>
        <v>15</v>
      </c>
      <c r="M48" s="13">
        <v>5</v>
      </c>
      <c r="N48" s="13">
        <f t="shared" si="24"/>
        <v>16</v>
      </c>
      <c r="O48" s="13">
        <v>14</v>
      </c>
      <c r="P48" s="13">
        <f t="shared" si="25"/>
        <v>15</v>
      </c>
      <c r="Q48" s="13">
        <v>5.94</v>
      </c>
      <c r="R48" s="13">
        <f t="shared" si="26"/>
        <v>13</v>
      </c>
      <c r="S48" s="13">
        <v>2.36</v>
      </c>
      <c r="T48" s="39">
        <f t="shared" si="27"/>
        <v>12</v>
      </c>
      <c r="U48" s="54">
        <f t="shared" si="18"/>
        <v>108</v>
      </c>
    </row>
    <row r="49" spans="1:21" s="1" customFormat="1">
      <c r="A49" s="36">
        <v>161</v>
      </c>
      <c r="B49" s="14" t="s">
        <v>147</v>
      </c>
      <c r="C49" s="39">
        <v>2007</v>
      </c>
      <c r="D49" s="43">
        <f t="shared" si="19"/>
        <v>16</v>
      </c>
      <c r="E49" s="41">
        <v>12.3</v>
      </c>
      <c r="F49" s="13">
        <f t="shared" si="20"/>
        <v>14</v>
      </c>
      <c r="G49" s="13">
        <v>0</v>
      </c>
      <c r="H49" s="13">
        <f t="shared" si="21"/>
        <v>17</v>
      </c>
      <c r="I49" s="13">
        <v>142</v>
      </c>
      <c r="J49" s="13">
        <f t="shared" si="22"/>
        <v>16</v>
      </c>
      <c r="K49" s="13">
        <v>4.2300000000000004</v>
      </c>
      <c r="L49" s="13">
        <f t="shared" si="23"/>
        <v>14</v>
      </c>
      <c r="M49" s="13">
        <v>2</v>
      </c>
      <c r="N49" s="13">
        <f t="shared" si="24"/>
        <v>17</v>
      </c>
      <c r="O49" s="13">
        <v>13</v>
      </c>
      <c r="P49" s="13">
        <f t="shared" si="25"/>
        <v>16</v>
      </c>
      <c r="Q49" s="13">
        <v>6.03</v>
      </c>
      <c r="R49" s="13">
        <f t="shared" si="26"/>
        <v>15</v>
      </c>
      <c r="S49" s="13">
        <v>2.2200000000000002</v>
      </c>
      <c r="T49" s="39">
        <f t="shared" si="27"/>
        <v>11</v>
      </c>
      <c r="U49" s="54">
        <f t="shared" si="18"/>
        <v>120</v>
      </c>
    </row>
    <row r="50" spans="1:21" s="1" customFormat="1" ht="15.75" thickBot="1">
      <c r="A50" s="37">
        <v>104</v>
      </c>
      <c r="B50" s="21" t="s">
        <v>153</v>
      </c>
      <c r="C50" s="40">
        <v>2008</v>
      </c>
      <c r="D50" s="44">
        <f t="shared" si="19"/>
        <v>17</v>
      </c>
      <c r="E50" s="88">
        <v>12</v>
      </c>
      <c r="F50" s="20">
        <f t="shared" si="20"/>
        <v>12</v>
      </c>
      <c r="G50" s="22">
        <v>7</v>
      </c>
      <c r="H50" s="20">
        <f t="shared" si="21"/>
        <v>14</v>
      </c>
      <c r="I50" s="20">
        <v>132</v>
      </c>
      <c r="J50" s="20">
        <f t="shared" si="22"/>
        <v>17</v>
      </c>
      <c r="K50" s="20">
        <v>3.94</v>
      </c>
      <c r="L50" s="20">
        <f t="shared" si="23"/>
        <v>17</v>
      </c>
      <c r="M50" s="20">
        <v>9</v>
      </c>
      <c r="N50" s="20">
        <f t="shared" si="24"/>
        <v>14</v>
      </c>
      <c r="O50" s="20">
        <v>9</v>
      </c>
      <c r="P50" s="20">
        <f t="shared" si="25"/>
        <v>17</v>
      </c>
      <c r="Q50" s="20">
        <v>6.34</v>
      </c>
      <c r="R50" s="20">
        <f t="shared" si="26"/>
        <v>17</v>
      </c>
      <c r="S50" s="20">
        <v>9999</v>
      </c>
      <c r="T50" s="40">
        <f t="shared" si="27"/>
        <v>14</v>
      </c>
      <c r="U50" s="55">
        <f t="shared" si="18"/>
        <v>122</v>
      </c>
    </row>
  </sheetData>
  <sortState ref="A13:U29">
    <sortCondition ref="U13:U29"/>
  </sortState>
  <mergeCells count="13">
    <mergeCell ref="A31:U33"/>
    <mergeCell ref="A11:A12"/>
    <mergeCell ref="B11:B12"/>
    <mergeCell ref="C11:C12"/>
    <mergeCell ref="E11:T11"/>
    <mergeCell ref="A13:U13"/>
    <mergeCell ref="B9:C9"/>
    <mergeCell ref="E9:T9"/>
    <mergeCell ref="A1:T3"/>
    <mergeCell ref="E4:F4"/>
    <mergeCell ref="A6:T6"/>
    <mergeCell ref="B8:C8"/>
    <mergeCell ref="E8:T8"/>
  </mergeCells>
  <dataValidations count="3">
    <dataValidation type="list" allowBlank="1" showInputMessage="1" showErrorMessage="1" sqref="E4:F4">
      <formula1>Регион</formula1>
    </dataValidation>
    <dataValidation type="list" allowBlank="1" showInputMessage="1" showErrorMessage="1" sqref="O7:R7">
      <formula1>День</formula1>
    </dataValidation>
    <dataValidation type="list" allowBlank="1" showInputMessage="1" showErrorMessage="1" sqref="S7:T7">
      <formula1>Месяц</formula1>
    </dataValidation>
  </dataValidations>
  <pageMargins left="0.7" right="0.7" top="0.75" bottom="0.75" header="0.3" footer="0.3"/>
  <pageSetup paperSize="9" scale="4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4"/>
  <sheetViews>
    <sheetView tabSelected="1" topLeftCell="A16" zoomScale="70" zoomScaleNormal="70" workbookViewId="0">
      <selection activeCell="Q38" sqref="Q38"/>
    </sheetView>
  </sheetViews>
  <sheetFormatPr defaultRowHeight="15"/>
  <cols>
    <col min="1" max="1" width="7.5703125" customWidth="1"/>
    <col min="2" max="2" width="31.7109375" bestFit="1" customWidth="1"/>
    <col min="4" max="4" width="14.5703125" customWidth="1"/>
    <col min="5" max="5" width="12.42578125" bestFit="1" customWidth="1"/>
    <col min="7" max="7" width="16.42578125" bestFit="1" customWidth="1"/>
    <col min="9" max="9" width="15.85546875" bestFit="1" customWidth="1"/>
    <col min="11" max="11" width="9.7109375" bestFit="1" customWidth="1"/>
    <col min="13" max="13" width="20.5703125" customWidth="1"/>
    <col min="15" max="15" width="15.28515625" bestFit="1" customWidth="1"/>
  </cols>
  <sheetData>
    <row r="1" spans="1:21" s="1" customFormat="1" ht="11.2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1" s="1" customFormat="1" ht="7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1" s="1" customFormat="1" ht="7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1" s="1" customFormat="1" ht="22.5" customHeight="1">
      <c r="A4" s="2"/>
      <c r="B4" s="3"/>
      <c r="C4" s="4"/>
      <c r="D4" s="4"/>
      <c r="E4" s="100"/>
      <c r="F4" s="10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s="1" customFormat="1" ht="15.75">
      <c r="A5" s="2"/>
      <c r="B5" s="3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s="1" customFormat="1" ht="29.25" customHeight="1">
      <c r="A6" s="101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1" s="1" customFormat="1" ht="15.75" customHeight="1">
      <c r="A7" s="6" t="s">
        <v>1</v>
      </c>
      <c r="B7" s="7"/>
      <c r="C7" s="6"/>
      <c r="D7" s="6"/>
      <c r="E7" s="4"/>
      <c r="F7" s="4"/>
      <c r="G7" s="4"/>
      <c r="H7" s="4"/>
      <c r="I7" s="4"/>
      <c r="J7" s="4"/>
      <c r="K7" s="4"/>
      <c r="L7" s="4"/>
      <c r="M7" s="8" t="s">
        <v>2</v>
      </c>
      <c r="N7" s="8"/>
      <c r="O7" s="9"/>
      <c r="P7" s="9"/>
      <c r="Q7" s="9"/>
      <c r="R7" s="9"/>
      <c r="S7" s="9"/>
      <c r="T7" s="9"/>
    </row>
    <row r="8" spans="1:21" s="1" customFormat="1" ht="32.25" customHeight="1">
      <c r="A8" s="6"/>
      <c r="B8" s="103"/>
      <c r="C8" s="103"/>
      <c r="D8" s="23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1" s="1" customFormat="1" ht="32.25" customHeight="1">
      <c r="A9" s="6"/>
      <c r="B9" s="104" t="s">
        <v>4</v>
      </c>
      <c r="C9" s="104"/>
      <c r="D9" s="2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1" s="1" customFormat="1" ht="28.5" customHeight="1" thickBot="1">
      <c r="A10" s="10" t="s">
        <v>5</v>
      </c>
      <c r="B10" s="11"/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1" s="1" customFormat="1" ht="47.25" customHeight="1" thickBot="1">
      <c r="A11" s="105" t="s">
        <v>6</v>
      </c>
      <c r="B11" s="107" t="s">
        <v>7</v>
      </c>
      <c r="C11" s="109" t="s">
        <v>8</v>
      </c>
      <c r="D11" s="50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20"/>
    </row>
    <row r="12" spans="1:21" s="1" customFormat="1" ht="111" customHeight="1" thickBot="1">
      <c r="A12" s="106"/>
      <c r="B12" s="108"/>
      <c r="C12" s="141"/>
      <c r="D12" s="68" t="s">
        <v>176</v>
      </c>
      <c r="E12" s="66" t="s">
        <v>9</v>
      </c>
      <c r="F12" s="66" t="s">
        <v>172</v>
      </c>
      <c r="G12" s="66" t="s">
        <v>10</v>
      </c>
      <c r="H12" s="66" t="s">
        <v>172</v>
      </c>
      <c r="I12" s="66" t="s">
        <v>11</v>
      </c>
      <c r="J12" s="66" t="s">
        <v>172</v>
      </c>
      <c r="K12" s="66" t="s">
        <v>12</v>
      </c>
      <c r="L12" s="66" t="s">
        <v>172</v>
      </c>
      <c r="M12" s="66" t="s">
        <v>13</v>
      </c>
      <c r="N12" s="66" t="s">
        <v>172</v>
      </c>
      <c r="O12" s="66" t="s">
        <v>14</v>
      </c>
      <c r="P12" s="66" t="s">
        <v>172</v>
      </c>
      <c r="Q12" s="66" t="s">
        <v>15</v>
      </c>
      <c r="R12" s="66" t="s">
        <v>172</v>
      </c>
      <c r="S12" s="66" t="s">
        <v>17</v>
      </c>
      <c r="T12" s="66" t="s">
        <v>172</v>
      </c>
      <c r="U12" s="63" t="s">
        <v>175</v>
      </c>
    </row>
    <row r="13" spans="1:21" s="1" customFormat="1" ht="45" customHeight="1" thickBot="1">
      <c r="A13" s="114" t="s">
        <v>179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2"/>
    </row>
    <row r="14" spans="1:21" s="25" customFormat="1">
      <c r="A14" s="69">
        <v>9</v>
      </c>
      <c r="B14" s="67" t="s">
        <v>50</v>
      </c>
      <c r="C14" s="71">
        <v>2010</v>
      </c>
      <c r="D14" s="83">
        <f>_xlfn.RANK.EQ(U14,$U$14:$U$47,1)</f>
        <v>1</v>
      </c>
      <c r="E14" s="78">
        <v>11.5</v>
      </c>
      <c r="F14" s="70">
        <f t="shared" ref="F14" si="0">_xlfn.RANK.EQ(E14,$E$14:$E$47,1)</f>
        <v>2</v>
      </c>
      <c r="G14" s="70">
        <v>40</v>
      </c>
      <c r="H14" s="70">
        <f t="shared" ref="H14" si="1">_xlfn.RANK.EQ(G14,$G$14:$G$47,)</f>
        <v>1</v>
      </c>
      <c r="I14" s="70">
        <v>154</v>
      </c>
      <c r="J14" s="70">
        <f t="shared" ref="J14" si="2">_xlfn.RANK.EQ(I14,$I$14:$I$47,0)</f>
        <v>8</v>
      </c>
      <c r="K14" s="70">
        <v>4.6900000000000004</v>
      </c>
      <c r="L14" s="70">
        <f t="shared" ref="L14" si="3">_xlfn.RANK.EQ(K14,$K$14:$K$47,0)</f>
        <v>7</v>
      </c>
      <c r="M14" s="70">
        <v>10</v>
      </c>
      <c r="N14" s="70">
        <f t="shared" ref="N14" si="4">_xlfn.RANK.EQ(M14,$M$14:$M$47,0)</f>
        <v>6</v>
      </c>
      <c r="O14" s="70">
        <v>27</v>
      </c>
      <c r="P14" s="70">
        <f t="shared" ref="P14" si="5">_xlfn.RANK.EQ(O14,$O$14:$O$47,0)</f>
        <v>2</v>
      </c>
      <c r="Q14" s="70">
        <v>5.94</v>
      </c>
      <c r="R14" s="70">
        <f t="shared" ref="R14" si="6">_xlfn.RANK.EQ(Q14,$Q$14:$Q$47,1)</f>
        <v>8</v>
      </c>
      <c r="S14" s="70">
        <v>2.0099999999999998</v>
      </c>
      <c r="T14" s="71">
        <f t="shared" ref="T14" si="7">_xlfn.RANK.EQ(S14,$S$14:$S$47,1)</f>
        <v>1</v>
      </c>
      <c r="U14" s="53">
        <f t="shared" ref="U14" si="8">T14+R14+P14+N14+L14+J14+H14+F14</f>
        <v>35</v>
      </c>
    </row>
    <row r="15" spans="1:21" s="25" customFormat="1">
      <c r="A15" s="30">
        <v>148</v>
      </c>
      <c r="B15" s="17" t="s">
        <v>65</v>
      </c>
      <c r="C15" s="45">
        <v>2009</v>
      </c>
      <c r="D15" s="84">
        <f t="shared" ref="D15:D47" si="9">_xlfn.RANK.EQ(U15,$U$14:$U$47,1)</f>
        <v>2</v>
      </c>
      <c r="E15" s="80">
        <v>11.5</v>
      </c>
      <c r="F15" s="18">
        <f t="shared" ref="F15:F47" si="10">_xlfn.RANK.EQ(E15,$E$14:$E$47,1)</f>
        <v>2</v>
      </c>
      <c r="G15" s="18">
        <v>23</v>
      </c>
      <c r="H15" s="18">
        <f t="shared" ref="H15:H47" si="11">_xlfn.RANK.EQ(G15,$G$14:$G$47,)</f>
        <v>17</v>
      </c>
      <c r="I15" s="18">
        <v>161</v>
      </c>
      <c r="J15" s="18">
        <f t="shared" ref="J15:J47" si="12">_xlfn.RANK.EQ(I15,$I$14:$I$47,0)</f>
        <v>3</v>
      </c>
      <c r="K15" s="18">
        <v>4.83</v>
      </c>
      <c r="L15" s="18">
        <f t="shared" ref="L15:L47" si="13">_xlfn.RANK.EQ(K15,$K$14:$K$47,0)</f>
        <v>3</v>
      </c>
      <c r="M15" s="18">
        <v>10</v>
      </c>
      <c r="N15" s="18">
        <f t="shared" ref="N15:N47" si="14">_xlfn.RANK.EQ(M15,$M$14:$M$47,0)</f>
        <v>6</v>
      </c>
      <c r="O15" s="18">
        <v>22</v>
      </c>
      <c r="P15" s="18">
        <f t="shared" ref="P15:P47" si="15">_xlfn.RANK.EQ(O15,$O$14:$O$47,0)</f>
        <v>6</v>
      </c>
      <c r="Q15" s="18">
        <v>5.75</v>
      </c>
      <c r="R15" s="18">
        <f t="shared" ref="R15:R47" si="16">_xlfn.RANK.EQ(Q15,$Q$14:$Q$47,1)</f>
        <v>3</v>
      </c>
      <c r="S15" s="18">
        <v>2.0099999999999998</v>
      </c>
      <c r="T15" s="45">
        <f t="shared" ref="T15:T47" si="17">_xlfn.RANK.EQ(S15,$S$14:$S$47,1)</f>
        <v>1</v>
      </c>
      <c r="U15" s="54">
        <f t="shared" ref="U15:U47" si="18">T15+R15+P15+N15+L15+J15+H15+F15</f>
        <v>41</v>
      </c>
    </row>
    <row r="16" spans="1:21" s="25" customFormat="1">
      <c r="A16" s="30">
        <v>6</v>
      </c>
      <c r="B16" s="17" t="s">
        <v>85</v>
      </c>
      <c r="C16" s="45">
        <v>2010</v>
      </c>
      <c r="D16" s="84">
        <f t="shared" si="9"/>
        <v>3</v>
      </c>
      <c r="E16" s="80">
        <v>11.7</v>
      </c>
      <c r="F16" s="18">
        <f t="shared" si="10"/>
        <v>5</v>
      </c>
      <c r="G16" s="18">
        <v>35</v>
      </c>
      <c r="H16" s="18">
        <f t="shared" si="11"/>
        <v>4</v>
      </c>
      <c r="I16" s="18">
        <v>157</v>
      </c>
      <c r="J16" s="18">
        <f t="shared" si="12"/>
        <v>5</v>
      </c>
      <c r="K16" s="18">
        <v>4.6100000000000003</v>
      </c>
      <c r="L16" s="18">
        <f t="shared" si="13"/>
        <v>9</v>
      </c>
      <c r="M16" s="18">
        <v>12</v>
      </c>
      <c r="N16" s="18">
        <f t="shared" si="14"/>
        <v>5</v>
      </c>
      <c r="O16" s="18">
        <v>20</v>
      </c>
      <c r="P16" s="18">
        <f t="shared" si="15"/>
        <v>9</v>
      </c>
      <c r="Q16" s="18">
        <v>5.98</v>
      </c>
      <c r="R16" s="18">
        <f t="shared" si="16"/>
        <v>10</v>
      </c>
      <c r="S16" s="18">
        <v>2.02</v>
      </c>
      <c r="T16" s="45">
        <f t="shared" si="17"/>
        <v>3</v>
      </c>
      <c r="U16" s="54">
        <f t="shared" si="18"/>
        <v>50</v>
      </c>
    </row>
    <row r="17" spans="1:21" s="25" customFormat="1">
      <c r="A17" s="30">
        <v>58</v>
      </c>
      <c r="B17" s="17" t="s">
        <v>98</v>
      </c>
      <c r="C17" s="45">
        <v>2009</v>
      </c>
      <c r="D17" s="84">
        <f t="shared" si="9"/>
        <v>4</v>
      </c>
      <c r="E17" s="79">
        <v>12.1</v>
      </c>
      <c r="F17" s="18">
        <f t="shared" si="10"/>
        <v>8</v>
      </c>
      <c r="G17" s="19">
        <v>30</v>
      </c>
      <c r="H17" s="18">
        <f t="shared" si="11"/>
        <v>5</v>
      </c>
      <c r="I17" s="18">
        <v>155</v>
      </c>
      <c r="J17" s="18">
        <f t="shared" si="12"/>
        <v>6</v>
      </c>
      <c r="K17" s="18">
        <v>4.75</v>
      </c>
      <c r="L17" s="18">
        <f t="shared" si="13"/>
        <v>5</v>
      </c>
      <c r="M17" s="18">
        <v>9</v>
      </c>
      <c r="N17" s="18">
        <f t="shared" si="14"/>
        <v>12</v>
      </c>
      <c r="O17" s="18">
        <v>23</v>
      </c>
      <c r="P17" s="18">
        <f t="shared" si="15"/>
        <v>5</v>
      </c>
      <c r="Q17" s="18">
        <v>6</v>
      </c>
      <c r="R17" s="18">
        <f t="shared" si="16"/>
        <v>11</v>
      </c>
      <c r="S17" s="18">
        <v>2.2400000000000002</v>
      </c>
      <c r="T17" s="45">
        <f t="shared" si="17"/>
        <v>16</v>
      </c>
      <c r="U17" s="54">
        <f t="shared" si="18"/>
        <v>68</v>
      </c>
    </row>
    <row r="18" spans="1:21" s="25" customFormat="1">
      <c r="A18" s="30">
        <v>80</v>
      </c>
      <c r="B18" s="17" t="s">
        <v>108</v>
      </c>
      <c r="C18" s="45">
        <v>2009</v>
      </c>
      <c r="D18" s="84">
        <f t="shared" si="9"/>
        <v>5</v>
      </c>
      <c r="E18" s="80">
        <v>12.7</v>
      </c>
      <c r="F18" s="18">
        <f t="shared" si="10"/>
        <v>17</v>
      </c>
      <c r="G18" s="19">
        <v>23</v>
      </c>
      <c r="H18" s="18">
        <f t="shared" si="11"/>
        <v>17</v>
      </c>
      <c r="I18" s="18">
        <v>162</v>
      </c>
      <c r="J18" s="18">
        <f t="shared" si="12"/>
        <v>1</v>
      </c>
      <c r="K18" s="18">
        <v>4.5599999999999996</v>
      </c>
      <c r="L18" s="18">
        <f t="shared" si="13"/>
        <v>11</v>
      </c>
      <c r="M18" s="18">
        <v>10</v>
      </c>
      <c r="N18" s="18">
        <f t="shared" si="14"/>
        <v>6</v>
      </c>
      <c r="O18" s="18">
        <v>19</v>
      </c>
      <c r="P18" s="18">
        <f t="shared" si="15"/>
        <v>12</v>
      </c>
      <c r="Q18" s="206">
        <v>5.62</v>
      </c>
      <c r="R18" s="18">
        <f t="shared" si="16"/>
        <v>2</v>
      </c>
      <c r="S18" s="18">
        <v>2.3199999999999998</v>
      </c>
      <c r="T18" s="45">
        <f t="shared" si="17"/>
        <v>19</v>
      </c>
      <c r="U18" s="54">
        <f t="shared" si="18"/>
        <v>85</v>
      </c>
    </row>
    <row r="19" spans="1:21" s="25" customFormat="1">
      <c r="A19" s="30">
        <v>59</v>
      </c>
      <c r="B19" s="17" t="s">
        <v>141</v>
      </c>
      <c r="C19" s="45">
        <v>2009</v>
      </c>
      <c r="D19" s="84">
        <f t="shared" si="9"/>
        <v>6</v>
      </c>
      <c r="E19" s="79">
        <v>11.8</v>
      </c>
      <c r="F19" s="18">
        <f t="shared" si="10"/>
        <v>6</v>
      </c>
      <c r="G19" s="19">
        <v>25</v>
      </c>
      <c r="H19" s="18">
        <f t="shared" si="11"/>
        <v>14</v>
      </c>
      <c r="I19" s="18">
        <v>162</v>
      </c>
      <c r="J19" s="18">
        <f t="shared" si="12"/>
        <v>1</v>
      </c>
      <c r="K19" s="18">
        <v>5</v>
      </c>
      <c r="L19" s="18">
        <f t="shared" si="13"/>
        <v>1</v>
      </c>
      <c r="M19" s="18">
        <v>8</v>
      </c>
      <c r="N19" s="18">
        <f t="shared" si="14"/>
        <v>14</v>
      </c>
      <c r="O19" s="18">
        <v>18</v>
      </c>
      <c r="P19" s="18">
        <f t="shared" si="15"/>
        <v>14</v>
      </c>
      <c r="Q19" s="18">
        <v>6.5</v>
      </c>
      <c r="R19" s="18">
        <f t="shared" si="16"/>
        <v>22</v>
      </c>
      <c r="S19" s="18">
        <v>2.2200000000000002</v>
      </c>
      <c r="T19" s="45">
        <f t="shared" si="17"/>
        <v>14</v>
      </c>
      <c r="U19" s="54">
        <f t="shared" si="18"/>
        <v>86</v>
      </c>
    </row>
    <row r="20" spans="1:21" s="25" customFormat="1">
      <c r="A20" s="30">
        <v>57</v>
      </c>
      <c r="B20" s="17" t="s">
        <v>74</v>
      </c>
      <c r="C20" s="45">
        <v>2009</v>
      </c>
      <c r="D20" s="84">
        <f t="shared" si="9"/>
        <v>7</v>
      </c>
      <c r="E20" s="79">
        <v>12.4</v>
      </c>
      <c r="F20" s="18">
        <f t="shared" si="10"/>
        <v>12</v>
      </c>
      <c r="G20" s="19">
        <v>40</v>
      </c>
      <c r="H20" s="18">
        <f t="shared" si="11"/>
        <v>1</v>
      </c>
      <c r="I20" s="18">
        <v>142</v>
      </c>
      <c r="J20" s="18">
        <f t="shared" si="12"/>
        <v>15</v>
      </c>
      <c r="K20" s="18">
        <v>4.26</v>
      </c>
      <c r="L20" s="18">
        <f t="shared" si="13"/>
        <v>16</v>
      </c>
      <c r="M20" s="18">
        <v>5</v>
      </c>
      <c r="N20" s="18">
        <f t="shared" si="14"/>
        <v>24</v>
      </c>
      <c r="O20" s="18">
        <v>26</v>
      </c>
      <c r="P20" s="18">
        <f t="shared" si="15"/>
        <v>3</v>
      </c>
      <c r="Q20" s="18">
        <v>6.44</v>
      </c>
      <c r="R20" s="18">
        <f t="shared" si="16"/>
        <v>19</v>
      </c>
      <c r="S20" s="18">
        <v>2.06</v>
      </c>
      <c r="T20" s="45">
        <f t="shared" si="17"/>
        <v>4</v>
      </c>
      <c r="U20" s="54">
        <f t="shared" si="18"/>
        <v>94</v>
      </c>
    </row>
    <row r="21" spans="1:21" s="25" customFormat="1">
      <c r="A21" s="30">
        <v>81</v>
      </c>
      <c r="B21" s="17" t="s">
        <v>123</v>
      </c>
      <c r="C21" s="45">
        <v>2009</v>
      </c>
      <c r="D21" s="84">
        <f t="shared" si="9"/>
        <v>8</v>
      </c>
      <c r="E21" s="80">
        <v>11.9</v>
      </c>
      <c r="F21" s="18">
        <f t="shared" si="10"/>
        <v>7</v>
      </c>
      <c r="G21" s="19">
        <v>40</v>
      </c>
      <c r="H21" s="18">
        <f t="shared" si="11"/>
        <v>1</v>
      </c>
      <c r="I21" s="18">
        <v>140</v>
      </c>
      <c r="J21" s="18">
        <f t="shared" si="12"/>
        <v>18</v>
      </c>
      <c r="K21" s="18">
        <v>4.9800000000000004</v>
      </c>
      <c r="L21" s="18">
        <f t="shared" si="13"/>
        <v>2</v>
      </c>
      <c r="M21" s="18">
        <v>13</v>
      </c>
      <c r="N21" s="18">
        <f t="shared" si="14"/>
        <v>3</v>
      </c>
      <c r="O21" s="18">
        <v>19</v>
      </c>
      <c r="P21" s="18">
        <f t="shared" si="15"/>
        <v>12</v>
      </c>
      <c r="Q21" s="18">
        <v>6.56</v>
      </c>
      <c r="R21" s="18">
        <f t="shared" si="16"/>
        <v>26</v>
      </c>
      <c r="S21" s="18">
        <v>2.57</v>
      </c>
      <c r="T21" s="45">
        <f t="shared" si="17"/>
        <v>27</v>
      </c>
      <c r="U21" s="54">
        <f t="shared" si="18"/>
        <v>96</v>
      </c>
    </row>
    <row r="22" spans="1:21" s="25" customFormat="1">
      <c r="A22" s="30">
        <v>79</v>
      </c>
      <c r="B22" s="17" t="s">
        <v>133</v>
      </c>
      <c r="C22" s="45">
        <v>2009</v>
      </c>
      <c r="D22" s="84">
        <f t="shared" si="9"/>
        <v>9</v>
      </c>
      <c r="E22" s="80">
        <v>11.3</v>
      </c>
      <c r="F22" s="18">
        <f t="shared" si="10"/>
        <v>1</v>
      </c>
      <c r="G22" s="19">
        <v>30</v>
      </c>
      <c r="H22" s="18">
        <f t="shared" si="11"/>
        <v>5</v>
      </c>
      <c r="I22" s="18">
        <v>145</v>
      </c>
      <c r="J22" s="18">
        <f t="shared" si="12"/>
        <v>12</v>
      </c>
      <c r="K22" s="18">
        <v>3.95</v>
      </c>
      <c r="L22" s="18">
        <f t="shared" si="13"/>
        <v>24</v>
      </c>
      <c r="M22" s="18">
        <v>8</v>
      </c>
      <c r="N22" s="18">
        <f t="shared" si="14"/>
        <v>14</v>
      </c>
      <c r="O22" s="18">
        <v>14</v>
      </c>
      <c r="P22" s="18">
        <f t="shared" si="15"/>
        <v>21</v>
      </c>
      <c r="Q22" s="18">
        <v>6.25</v>
      </c>
      <c r="R22" s="18">
        <f t="shared" si="16"/>
        <v>15</v>
      </c>
      <c r="S22" s="18">
        <v>2.16</v>
      </c>
      <c r="T22" s="45">
        <f t="shared" si="17"/>
        <v>7</v>
      </c>
      <c r="U22" s="54">
        <f t="shared" si="18"/>
        <v>99</v>
      </c>
    </row>
    <row r="23" spans="1:21" s="25" customFormat="1">
      <c r="A23" s="30">
        <v>33</v>
      </c>
      <c r="B23" s="17" t="s">
        <v>89</v>
      </c>
      <c r="C23" s="45">
        <v>2010</v>
      </c>
      <c r="D23" s="84">
        <f t="shared" si="9"/>
        <v>10</v>
      </c>
      <c r="E23" s="80">
        <v>11.5</v>
      </c>
      <c r="F23" s="18">
        <f t="shared" si="10"/>
        <v>2</v>
      </c>
      <c r="G23" s="19">
        <v>25</v>
      </c>
      <c r="H23" s="18">
        <f t="shared" si="11"/>
        <v>14</v>
      </c>
      <c r="I23" s="18">
        <v>149</v>
      </c>
      <c r="J23" s="18">
        <f t="shared" si="12"/>
        <v>10</v>
      </c>
      <c r="K23" s="18">
        <v>4.1500000000000004</v>
      </c>
      <c r="L23" s="18">
        <f t="shared" si="13"/>
        <v>19</v>
      </c>
      <c r="M23" s="18">
        <v>3</v>
      </c>
      <c r="N23" s="18">
        <f t="shared" si="14"/>
        <v>27</v>
      </c>
      <c r="O23" s="18">
        <v>25</v>
      </c>
      <c r="P23" s="18">
        <f t="shared" si="15"/>
        <v>4</v>
      </c>
      <c r="Q23" s="18">
        <v>6.13</v>
      </c>
      <c r="R23" s="18">
        <f t="shared" si="16"/>
        <v>14</v>
      </c>
      <c r="S23" s="18">
        <v>2.1800000000000002</v>
      </c>
      <c r="T23" s="45">
        <f t="shared" si="17"/>
        <v>11</v>
      </c>
      <c r="U23" s="54">
        <f t="shared" si="18"/>
        <v>101</v>
      </c>
    </row>
    <row r="24" spans="1:21" s="25" customFormat="1" ht="15.75" customHeight="1">
      <c r="A24" s="30">
        <v>53</v>
      </c>
      <c r="B24" s="17" t="s">
        <v>81</v>
      </c>
      <c r="C24" s="45">
        <v>2010</v>
      </c>
      <c r="D24" s="84">
        <f t="shared" si="9"/>
        <v>10</v>
      </c>
      <c r="E24" s="79">
        <v>9999</v>
      </c>
      <c r="F24" s="18">
        <f t="shared" si="10"/>
        <v>31</v>
      </c>
      <c r="G24" s="19">
        <v>30</v>
      </c>
      <c r="H24" s="18">
        <f t="shared" si="11"/>
        <v>5</v>
      </c>
      <c r="I24" s="18">
        <v>139</v>
      </c>
      <c r="J24" s="18">
        <f t="shared" si="12"/>
        <v>20</v>
      </c>
      <c r="K24" s="18">
        <v>4.37</v>
      </c>
      <c r="L24" s="18">
        <f t="shared" si="13"/>
        <v>14</v>
      </c>
      <c r="M24" s="18">
        <v>10</v>
      </c>
      <c r="N24" s="18">
        <f t="shared" si="14"/>
        <v>6</v>
      </c>
      <c r="O24" s="18">
        <v>30</v>
      </c>
      <c r="P24" s="18">
        <f t="shared" si="15"/>
        <v>1</v>
      </c>
      <c r="Q24" s="18">
        <v>6.25</v>
      </c>
      <c r="R24" s="18">
        <f t="shared" si="16"/>
        <v>15</v>
      </c>
      <c r="S24" s="18">
        <v>2.17</v>
      </c>
      <c r="T24" s="45">
        <f t="shared" si="17"/>
        <v>9</v>
      </c>
      <c r="U24" s="54">
        <f t="shared" si="18"/>
        <v>101</v>
      </c>
    </row>
    <row r="25" spans="1:21" s="25" customFormat="1">
      <c r="A25" s="30">
        <v>65</v>
      </c>
      <c r="B25" s="17" t="s">
        <v>112</v>
      </c>
      <c r="C25" s="45">
        <v>2010</v>
      </c>
      <c r="D25" s="84">
        <f t="shared" si="9"/>
        <v>12</v>
      </c>
      <c r="E25" s="80">
        <v>12.4</v>
      </c>
      <c r="F25" s="18">
        <f t="shared" si="10"/>
        <v>12</v>
      </c>
      <c r="G25" s="19">
        <v>30</v>
      </c>
      <c r="H25" s="18">
        <f t="shared" si="11"/>
        <v>5</v>
      </c>
      <c r="I25" s="18">
        <v>154</v>
      </c>
      <c r="J25" s="18">
        <f t="shared" si="12"/>
        <v>8</v>
      </c>
      <c r="K25" s="18">
        <v>4.6399999999999997</v>
      </c>
      <c r="L25" s="18">
        <f t="shared" si="13"/>
        <v>8</v>
      </c>
      <c r="M25" s="18">
        <v>10</v>
      </c>
      <c r="N25" s="18">
        <f t="shared" si="14"/>
        <v>6</v>
      </c>
      <c r="O25" s="18">
        <v>0</v>
      </c>
      <c r="P25" s="18">
        <f t="shared" si="15"/>
        <v>30</v>
      </c>
      <c r="Q25" s="18">
        <v>6.83</v>
      </c>
      <c r="R25" s="18">
        <f t="shared" si="16"/>
        <v>30</v>
      </c>
      <c r="S25" s="18">
        <v>2.2000000000000002</v>
      </c>
      <c r="T25" s="45">
        <f t="shared" si="17"/>
        <v>12</v>
      </c>
      <c r="U25" s="54">
        <f t="shared" si="18"/>
        <v>111</v>
      </c>
    </row>
    <row r="26" spans="1:21" s="25" customFormat="1">
      <c r="A26" s="30">
        <v>83</v>
      </c>
      <c r="B26" s="17" t="s">
        <v>148</v>
      </c>
      <c r="C26" s="45">
        <v>2009</v>
      </c>
      <c r="D26" s="84">
        <f t="shared" si="9"/>
        <v>13</v>
      </c>
      <c r="E26" s="80">
        <v>13.4</v>
      </c>
      <c r="F26" s="18">
        <f t="shared" si="10"/>
        <v>23</v>
      </c>
      <c r="G26" s="19">
        <v>18</v>
      </c>
      <c r="H26" s="18">
        <f t="shared" si="11"/>
        <v>23</v>
      </c>
      <c r="I26" s="18">
        <v>155</v>
      </c>
      <c r="J26" s="18">
        <f t="shared" si="12"/>
        <v>6</v>
      </c>
      <c r="K26" s="18">
        <v>4.5999999999999996</v>
      </c>
      <c r="L26" s="18">
        <f t="shared" si="13"/>
        <v>10</v>
      </c>
      <c r="M26" s="18">
        <v>15</v>
      </c>
      <c r="N26" s="18">
        <f t="shared" si="14"/>
        <v>2</v>
      </c>
      <c r="O26" s="18">
        <v>15</v>
      </c>
      <c r="P26" s="18">
        <f t="shared" si="15"/>
        <v>19</v>
      </c>
      <c r="Q26" s="18">
        <v>5.94</v>
      </c>
      <c r="R26" s="18">
        <f t="shared" si="16"/>
        <v>8</v>
      </c>
      <c r="S26" s="18">
        <v>2.41</v>
      </c>
      <c r="T26" s="45">
        <f t="shared" si="17"/>
        <v>22</v>
      </c>
      <c r="U26" s="54">
        <f t="shared" si="18"/>
        <v>113</v>
      </c>
    </row>
    <row r="27" spans="1:21" s="25" customFormat="1">
      <c r="A27" s="30">
        <v>51</v>
      </c>
      <c r="B27" s="17" t="s">
        <v>100</v>
      </c>
      <c r="C27" s="45">
        <v>2010</v>
      </c>
      <c r="D27" s="84">
        <f t="shared" si="9"/>
        <v>14</v>
      </c>
      <c r="E27" s="79">
        <v>13.1</v>
      </c>
      <c r="F27" s="18">
        <f t="shared" si="10"/>
        <v>21</v>
      </c>
      <c r="G27" s="19">
        <v>30</v>
      </c>
      <c r="H27" s="18">
        <f t="shared" si="11"/>
        <v>5</v>
      </c>
      <c r="I27" s="18">
        <v>144</v>
      </c>
      <c r="J27" s="18">
        <f t="shared" si="12"/>
        <v>14</v>
      </c>
      <c r="K27" s="18">
        <v>4</v>
      </c>
      <c r="L27" s="18">
        <f t="shared" si="13"/>
        <v>20</v>
      </c>
      <c r="M27" s="18">
        <v>6</v>
      </c>
      <c r="N27" s="18">
        <f t="shared" si="14"/>
        <v>17</v>
      </c>
      <c r="O27" s="18">
        <v>21</v>
      </c>
      <c r="P27" s="18">
        <f t="shared" si="15"/>
        <v>8</v>
      </c>
      <c r="Q27" s="18">
        <v>6.38</v>
      </c>
      <c r="R27" s="18">
        <f t="shared" si="16"/>
        <v>18</v>
      </c>
      <c r="S27" s="18">
        <v>2.2000000000000002</v>
      </c>
      <c r="T27" s="45">
        <f t="shared" si="17"/>
        <v>12</v>
      </c>
      <c r="U27" s="54">
        <f t="shared" si="18"/>
        <v>115</v>
      </c>
    </row>
    <row r="28" spans="1:21" s="25" customFormat="1">
      <c r="A28" s="30">
        <v>73</v>
      </c>
      <c r="B28" s="17" t="s">
        <v>121</v>
      </c>
      <c r="C28" s="45">
        <v>2010</v>
      </c>
      <c r="D28" s="84">
        <f t="shared" si="9"/>
        <v>15</v>
      </c>
      <c r="E28" s="80">
        <v>12.9</v>
      </c>
      <c r="F28" s="18">
        <f t="shared" si="10"/>
        <v>19</v>
      </c>
      <c r="G28" s="19">
        <v>30</v>
      </c>
      <c r="H28" s="18">
        <f t="shared" si="11"/>
        <v>5</v>
      </c>
      <c r="I28" s="18">
        <v>147</v>
      </c>
      <c r="J28" s="18">
        <f t="shared" si="12"/>
        <v>11</v>
      </c>
      <c r="K28" s="18">
        <v>4.3099999999999996</v>
      </c>
      <c r="L28" s="18">
        <f t="shared" si="13"/>
        <v>15</v>
      </c>
      <c r="M28" s="18">
        <v>6</v>
      </c>
      <c r="N28" s="18">
        <f t="shared" si="14"/>
        <v>17</v>
      </c>
      <c r="O28" s="18">
        <v>0</v>
      </c>
      <c r="P28" s="18">
        <f t="shared" si="15"/>
        <v>30</v>
      </c>
      <c r="Q28" s="18">
        <v>6.06</v>
      </c>
      <c r="R28" s="18">
        <f t="shared" si="16"/>
        <v>13</v>
      </c>
      <c r="S28" s="18">
        <v>2.17</v>
      </c>
      <c r="T28" s="45">
        <f t="shared" si="17"/>
        <v>9</v>
      </c>
      <c r="U28" s="54">
        <f t="shared" si="18"/>
        <v>119</v>
      </c>
    </row>
    <row r="29" spans="1:21" s="25" customFormat="1">
      <c r="A29" s="30">
        <v>85</v>
      </c>
      <c r="B29" s="17" t="s">
        <v>127</v>
      </c>
      <c r="C29" s="45">
        <v>2009</v>
      </c>
      <c r="D29" s="84">
        <f t="shared" si="9"/>
        <v>16</v>
      </c>
      <c r="E29" s="80">
        <v>12.3</v>
      </c>
      <c r="F29" s="18">
        <f t="shared" si="10"/>
        <v>10</v>
      </c>
      <c r="G29" s="19">
        <v>20</v>
      </c>
      <c r="H29" s="18">
        <f t="shared" si="11"/>
        <v>19</v>
      </c>
      <c r="I29" s="18">
        <v>160</v>
      </c>
      <c r="J29" s="18">
        <f t="shared" si="12"/>
        <v>4</v>
      </c>
      <c r="K29" s="18">
        <v>4.7</v>
      </c>
      <c r="L29" s="18">
        <f t="shared" si="13"/>
        <v>6</v>
      </c>
      <c r="M29" s="18">
        <v>6</v>
      </c>
      <c r="N29" s="18">
        <f t="shared" si="14"/>
        <v>17</v>
      </c>
      <c r="O29" s="18">
        <v>10</v>
      </c>
      <c r="P29" s="18">
        <f t="shared" si="15"/>
        <v>28</v>
      </c>
      <c r="Q29" s="206">
        <v>5.85</v>
      </c>
      <c r="R29" s="18">
        <f t="shared" si="16"/>
        <v>6</v>
      </c>
      <c r="S29" s="18">
        <v>9999</v>
      </c>
      <c r="T29" s="45">
        <f t="shared" si="17"/>
        <v>31</v>
      </c>
      <c r="U29" s="54">
        <f t="shared" si="18"/>
        <v>121</v>
      </c>
    </row>
    <row r="30" spans="1:21" s="25" customFormat="1">
      <c r="A30" s="30">
        <v>37</v>
      </c>
      <c r="B30" s="17" t="s">
        <v>135</v>
      </c>
      <c r="C30" s="45">
        <v>2010</v>
      </c>
      <c r="D30" s="84">
        <f t="shared" si="9"/>
        <v>17</v>
      </c>
      <c r="E30" s="79">
        <v>12.7</v>
      </c>
      <c r="F30" s="18">
        <f t="shared" si="10"/>
        <v>17</v>
      </c>
      <c r="G30" s="19">
        <v>30</v>
      </c>
      <c r="H30" s="18">
        <f t="shared" si="11"/>
        <v>5</v>
      </c>
      <c r="I30" s="18">
        <v>135</v>
      </c>
      <c r="J30" s="18">
        <f t="shared" si="12"/>
        <v>24</v>
      </c>
      <c r="K30" s="18">
        <v>4.5</v>
      </c>
      <c r="L30" s="18">
        <f t="shared" si="13"/>
        <v>13</v>
      </c>
      <c r="M30" s="18">
        <v>0</v>
      </c>
      <c r="N30" s="18">
        <f t="shared" si="14"/>
        <v>31</v>
      </c>
      <c r="O30" s="18">
        <v>22</v>
      </c>
      <c r="P30" s="18">
        <f t="shared" si="15"/>
        <v>6</v>
      </c>
      <c r="Q30" s="18">
        <v>6.5</v>
      </c>
      <c r="R30" s="18">
        <f t="shared" si="16"/>
        <v>22</v>
      </c>
      <c r="S30" s="18">
        <v>2.15</v>
      </c>
      <c r="T30" s="45">
        <f t="shared" si="17"/>
        <v>6</v>
      </c>
      <c r="U30" s="54">
        <f t="shared" si="18"/>
        <v>124</v>
      </c>
    </row>
    <row r="31" spans="1:21" s="25" customFormat="1">
      <c r="A31" s="30">
        <v>38</v>
      </c>
      <c r="B31" s="17" t="s">
        <v>107</v>
      </c>
      <c r="C31" s="45">
        <v>2010</v>
      </c>
      <c r="D31" s="84">
        <f t="shared" si="9"/>
        <v>18</v>
      </c>
      <c r="E31" s="79">
        <v>12.3</v>
      </c>
      <c r="F31" s="18">
        <f t="shared" si="10"/>
        <v>10</v>
      </c>
      <c r="G31" s="19">
        <v>20</v>
      </c>
      <c r="H31" s="18">
        <f t="shared" si="11"/>
        <v>19</v>
      </c>
      <c r="I31" s="18">
        <v>142</v>
      </c>
      <c r="J31" s="18">
        <f t="shared" si="12"/>
        <v>15</v>
      </c>
      <c r="K31" s="18">
        <v>4.2</v>
      </c>
      <c r="L31" s="18">
        <f t="shared" si="13"/>
        <v>17</v>
      </c>
      <c r="M31" s="18">
        <v>6</v>
      </c>
      <c r="N31" s="18">
        <f t="shared" si="14"/>
        <v>17</v>
      </c>
      <c r="O31" s="18">
        <v>20</v>
      </c>
      <c r="P31" s="18">
        <f t="shared" si="15"/>
        <v>9</v>
      </c>
      <c r="Q31" s="18">
        <v>9999</v>
      </c>
      <c r="R31" s="18">
        <f t="shared" si="16"/>
        <v>33</v>
      </c>
      <c r="S31" s="18">
        <v>2.16</v>
      </c>
      <c r="T31" s="45">
        <f t="shared" si="17"/>
        <v>7</v>
      </c>
      <c r="U31" s="54">
        <f t="shared" si="18"/>
        <v>127</v>
      </c>
    </row>
    <row r="32" spans="1:21" s="25" customFormat="1">
      <c r="A32" s="30">
        <v>76</v>
      </c>
      <c r="B32" s="17" t="s">
        <v>145</v>
      </c>
      <c r="C32" s="45">
        <v>2009</v>
      </c>
      <c r="D32" s="84">
        <f t="shared" si="9"/>
        <v>19</v>
      </c>
      <c r="E32" s="80">
        <v>12.4</v>
      </c>
      <c r="F32" s="18">
        <f t="shared" si="10"/>
        <v>12</v>
      </c>
      <c r="G32" s="19">
        <v>18</v>
      </c>
      <c r="H32" s="18">
        <f t="shared" si="11"/>
        <v>23</v>
      </c>
      <c r="I32" s="18">
        <v>136</v>
      </c>
      <c r="J32" s="18">
        <f t="shared" si="12"/>
        <v>23</v>
      </c>
      <c r="K32" s="18">
        <v>4.54</v>
      </c>
      <c r="L32" s="18">
        <f t="shared" si="13"/>
        <v>12</v>
      </c>
      <c r="M32" s="18">
        <v>6</v>
      </c>
      <c r="N32" s="18">
        <f t="shared" si="14"/>
        <v>17</v>
      </c>
      <c r="O32" s="18">
        <v>13</v>
      </c>
      <c r="P32" s="18">
        <f t="shared" si="15"/>
        <v>24</v>
      </c>
      <c r="Q32" s="206">
        <v>5.47</v>
      </c>
      <c r="R32" s="18">
        <f t="shared" si="16"/>
        <v>1</v>
      </c>
      <c r="S32" s="18">
        <v>2.25</v>
      </c>
      <c r="T32" s="45">
        <f t="shared" si="17"/>
        <v>17</v>
      </c>
      <c r="U32" s="54">
        <f t="shared" si="18"/>
        <v>129</v>
      </c>
    </row>
    <row r="33" spans="1:21" s="25" customFormat="1">
      <c r="A33" s="30">
        <v>154</v>
      </c>
      <c r="B33" s="17" t="s">
        <v>136</v>
      </c>
      <c r="C33" s="49">
        <v>2009</v>
      </c>
      <c r="D33" s="84">
        <f t="shared" si="9"/>
        <v>20</v>
      </c>
      <c r="E33" s="80">
        <v>12.1</v>
      </c>
      <c r="F33" s="18">
        <f t="shared" si="10"/>
        <v>8</v>
      </c>
      <c r="G33" s="18">
        <v>11</v>
      </c>
      <c r="H33" s="18">
        <f t="shared" si="11"/>
        <v>30</v>
      </c>
      <c r="I33" s="18">
        <v>142</v>
      </c>
      <c r="J33" s="18">
        <f t="shared" si="12"/>
        <v>15</v>
      </c>
      <c r="K33" s="18">
        <v>4.2</v>
      </c>
      <c r="L33" s="18">
        <f t="shared" si="13"/>
        <v>17</v>
      </c>
      <c r="M33" s="18">
        <v>9</v>
      </c>
      <c r="N33" s="18">
        <f t="shared" si="14"/>
        <v>12</v>
      </c>
      <c r="O33" s="18">
        <v>13</v>
      </c>
      <c r="P33" s="18">
        <f t="shared" si="15"/>
        <v>24</v>
      </c>
      <c r="Q33" s="18">
        <v>5.9</v>
      </c>
      <c r="R33" s="18">
        <f t="shared" si="16"/>
        <v>7</v>
      </c>
      <c r="S33" s="18">
        <v>2.3199999999999998</v>
      </c>
      <c r="T33" s="45">
        <f t="shared" si="17"/>
        <v>19</v>
      </c>
      <c r="U33" s="54">
        <f t="shared" si="18"/>
        <v>132</v>
      </c>
    </row>
    <row r="34" spans="1:21" s="25" customFormat="1">
      <c r="A34" s="30">
        <v>32</v>
      </c>
      <c r="B34" s="17" t="s">
        <v>115</v>
      </c>
      <c r="C34" s="45">
        <v>2009</v>
      </c>
      <c r="D34" s="84">
        <f t="shared" si="9"/>
        <v>21</v>
      </c>
      <c r="E34" s="80">
        <v>12.5</v>
      </c>
      <c r="F34" s="18">
        <f t="shared" si="10"/>
        <v>15</v>
      </c>
      <c r="G34" s="18">
        <v>13</v>
      </c>
      <c r="H34" s="18">
        <f t="shared" si="11"/>
        <v>29</v>
      </c>
      <c r="I34" s="18">
        <v>140</v>
      </c>
      <c r="J34" s="18">
        <f t="shared" si="12"/>
        <v>18</v>
      </c>
      <c r="K34" s="18">
        <v>4</v>
      </c>
      <c r="L34" s="18">
        <f t="shared" si="13"/>
        <v>20</v>
      </c>
      <c r="M34" s="18">
        <v>16</v>
      </c>
      <c r="N34" s="18">
        <f t="shared" si="14"/>
        <v>1</v>
      </c>
      <c r="O34" s="18">
        <v>17</v>
      </c>
      <c r="P34" s="18">
        <f t="shared" si="15"/>
        <v>17</v>
      </c>
      <c r="Q34" s="18">
        <v>7.19</v>
      </c>
      <c r="R34" s="18">
        <f t="shared" si="16"/>
        <v>32</v>
      </c>
      <c r="S34" s="18">
        <v>2.23</v>
      </c>
      <c r="T34" s="45">
        <f t="shared" si="17"/>
        <v>15</v>
      </c>
      <c r="U34" s="54">
        <f t="shared" si="18"/>
        <v>147</v>
      </c>
    </row>
    <row r="35" spans="1:21" s="25" customFormat="1" ht="30">
      <c r="A35" s="30">
        <v>3</v>
      </c>
      <c r="B35" s="17" t="s">
        <v>138</v>
      </c>
      <c r="C35" s="45">
        <v>2010</v>
      </c>
      <c r="D35" s="84">
        <f t="shared" si="9"/>
        <v>22</v>
      </c>
      <c r="E35" s="80">
        <v>13.4</v>
      </c>
      <c r="F35" s="18">
        <f t="shared" si="10"/>
        <v>23</v>
      </c>
      <c r="G35" s="18">
        <v>30</v>
      </c>
      <c r="H35" s="18">
        <f t="shared" si="11"/>
        <v>5</v>
      </c>
      <c r="I35" s="18">
        <v>129</v>
      </c>
      <c r="J35" s="18">
        <f t="shared" si="12"/>
        <v>28</v>
      </c>
      <c r="K35" s="18">
        <v>3.98</v>
      </c>
      <c r="L35" s="18">
        <f t="shared" si="13"/>
        <v>22</v>
      </c>
      <c r="M35" s="18">
        <v>8</v>
      </c>
      <c r="N35" s="18">
        <f t="shared" si="14"/>
        <v>14</v>
      </c>
      <c r="O35" s="18">
        <v>20</v>
      </c>
      <c r="P35" s="18">
        <f t="shared" si="15"/>
        <v>9</v>
      </c>
      <c r="Q35" s="18">
        <v>6.91</v>
      </c>
      <c r="R35" s="18">
        <f t="shared" si="16"/>
        <v>31</v>
      </c>
      <c r="S35" s="18">
        <v>2.2599999999999998</v>
      </c>
      <c r="T35" s="45">
        <f t="shared" si="17"/>
        <v>18</v>
      </c>
      <c r="U35" s="54">
        <f t="shared" si="18"/>
        <v>150</v>
      </c>
    </row>
    <row r="36" spans="1:21" s="25" customFormat="1">
      <c r="A36" s="30">
        <v>60</v>
      </c>
      <c r="B36" s="17" t="s">
        <v>160</v>
      </c>
      <c r="C36" s="45">
        <v>2010</v>
      </c>
      <c r="D36" s="84">
        <f t="shared" si="9"/>
        <v>23</v>
      </c>
      <c r="E36" s="80">
        <v>13.6</v>
      </c>
      <c r="F36" s="18">
        <f t="shared" si="10"/>
        <v>27</v>
      </c>
      <c r="G36" s="19">
        <v>20</v>
      </c>
      <c r="H36" s="18">
        <f t="shared" si="11"/>
        <v>19</v>
      </c>
      <c r="I36" s="18">
        <v>138</v>
      </c>
      <c r="J36" s="18">
        <f t="shared" si="12"/>
        <v>22</v>
      </c>
      <c r="K36" s="18">
        <v>3.93</v>
      </c>
      <c r="L36" s="18">
        <f t="shared" si="13"/>
        <v>25</v>
      </c>
      <c r="M36" s="18">
        <v>13</v>
      </c>
      <c r="N36" s="18">
        <f t="shared" si="14"/>
        <v>3</v>
      </c>
      <c r="O36" s="18">
        <v>12</v>
      </c>
      <c r="P36" s="18">
        <f t="shared" si="15"/>
        <v>27</v>
      </c>
      <c r="Q36" s="18">
        <v>6.34</v>
      </c>
      <c r="R36" s="18">
        <f t="shared" si="16"/>
        <v>17</v>
      </c>
      <c r="S36" s="18">
        <v>2.46</v>
      </c>
      <c r="T36" s="45">
        <f t="shared" si="17"/>
        <v>25</v>
      </c>
      <c r="U36" s="54">
        <f t="shared" si="18"/>
        <v>165</v>
      </c>
    </row>
    <row r="37" spans="1:21" s="25" customFormat="1">
      <c r="A37" s="30">
        <v>156</v>
      </c>
      <c r="B37" s="17" t="s">
        <v>101</v>
      </c>
      <c r="C37" s="45">
        <v>2010</v>
      </c>
      <c r="D37" s="84">
        <f t="shared" si="9"/>
        <v>24</v>
      </c>
      <c r="E37" s="80">
        <v>12.5</v>
      </c>
      <c r="F37" s="18">
        <f t="shared" si="10"/>
        <v>15</v>
      </c>
      <c r="G37" s="18">
        <v>18</v>
      </c>
      <c r="H37" s="18">
        <f t="shared" si="11"/>
        <v>23</v>
      </c>
      <c r="I37" s="18">
        <v>0</v>
      </c>
      <c r="J37" s="18">
        <f t="shared" si="12"/>
        <v>33</v>
      </c>
      <c r="K37" s="18">
        <v>3.89</v>
      </c>
      <c r="L37" s="18">
        <f t="shared" si="13"/>
        <v>27</v>
      </c>
      <c r="M37" s="18">
        <v>10</v>
      </c>
      <c r="N37" s="18">
        <f t="shared" si="14"/>
        <v>6</v>
      </c>
      <c r="O37" s="18">
        <v>13</v>
      </c>
      <c r="P37" s="18">
        <f t="shared" si="15"/>
        <v>24</v>
      </c>
      <c r="Q37" s="18">
        <v>6.44</v>
      </c>
      <c r="R37" s="18">
        <f t="shared" si="16"/>
        <v>19</v>
      </c>
      <c r="S37" s="18">
        <v>9999</v>
      </c>
      <c r="T37" s="45">
        <f t="shared" si="17"/>
        <v>31</v>
      </c>
      <c r="U37" s="54">
        <f t="shared" si="18"/>
        <v>178</v>
      </c>
    </row>
    <row r="38" spans="1:21" s="25" customFormat="1">
      <c r="A38" s="30">
        <v>71</v>
      </c>
      <c r="B38" s="17" t="s">
        <v>157</v>
      </c>
      <c r="C38" s="45">
        <v>2010</v>
      </c>
      <c r="D38" s="84">
        <f t="shared" si="9"/>
        <v>25</v>
      </c>
      <c r="E38" s="80">
        <v>12.9</v>
      </c>
      <c r="F38" s="18">
        <f t="shared" si="10"/>
        <v>19</v>
      </c>
      <c r="G38" s="19">
        <v>8</v>
      </c>
      <c r="H38" s="18">
        <f t="shared" si="11"/>
        <v>32</v>
      </c>
      <c r="I38" s="18">
        <v>129</v>
      </c>
      <c r="J38" s="18">
        <f t="shared" si="12"/>
        <v>28</v>
      </c>
      <c r="K38" s="18">
        <v>0</v>
      </c>
      <c r="L38" s="18">
        <f t="shared" si="13"/>
        <v>34</v>
      </c>
      <c r="M38" s="18">
        <v>6</v>
      </c>
      <c r="N38" s="18">
        <f t="shared" si="14"/>
        <v>17</v>
      </c>
      <c r="O38" s="18">
        <v>15</v>
      </c>
      <c r="P38" s="18">
        <f t="shared" si="15"/>
        <v>19</v>
      </c>
      <c r="Q38" s="206">
        <v>5.81</v>
      </c>
      <c r="R38" s="18">
        <f t="shared" si="16"/>
        <v>5</v>
      </c>
      <c r="S38" s="18">
        <v>2.58</v>
      </c>
      <c r="T38" s="45">
        <f t="shared" si="17"/>
        <v>28</v>
      </c>
      <c r="U38" s="54">
        <f t="shared" si="18"/>
        <v>182</v>
      </c>
    </row>
    <row r="39" spans="1:21" s="25" customFormat="1">
      <c r="A39" s="30">
        <v>36</v>
      </c>
      <c r="B39" s="17" t="s">
        <v>129</v>
      </c>
      <c r="C39" s="45">
        <v>2010</v>
      </c>
      <c r="D39" s="84">
        <f t="shared" si="9"/>
        <v>26</v>
      </c>
      <c r="E39" s="79">
        <v>14</v>
      </c>
      <c r="F39" s="18">
        <f t="shared" si="10"/>
        <v>28</v>
      </c>
      <c r="G39" s="19">
        <v>24</v>
      </c>
      <c r="H39" s="18">
        <f t="shared" si="11"/>
        <v>16</v>
      </c>
      <c r="I39" s="18">
        <v>139</v>
      </c>
      <c r="J39" s="18">
        <f t="shared" si="12"/>
        <v>20</v>
      </c>
      <c r="K39" s="18">
        <v>3.59</v>
      </c>
      <c r="L39" s="18">
        <f t="shared" si="13"/>
        <v>32</v>
      </c>
      <c r="M39" s="18">
        <v>0</v>
      </c>
      <c r="N39" s="18">
        <f t="shared" si="14"/>
        <v>31</v>
      </c>
      <c r="O39" s="18">
        <v>18</v>
      </c>
      <c r="P39" s="18">
        <f t="shared" si="15"/>
        <v>14</v>
      </c>
      <c r="Q39" s="18">
        <v>6.5</v>
      </c>
      <c r="R39" s="18">
        <f t="shared" si="16"/>
        <v>22</v>
      </c>
      <c r="S39" s="18">
        <v>2.44</v>
      </c>
      <c r="T39" s="45">
        <f t="shared" si="17"/>
        <v>23</v>
      </c>
      <c r="U39" s="54">
        <f t="shared" si="18"/>
        <v>186</v>
      </c>
    </row>
    <row r="40" spans="1:21" s="25" customFormat="1">
      <c r="A40" s="30">
        <v>78</v>
      </c>
      <c r="B40" s="17" t="s">
        <v>155</v>
      </c>
      <c r="C40" s="45">
        <v>2009</v>
      </c>
      <c r="D40" s="84">
        <f t="shared" si="9"/>
        <v>26</v>
      </c>
      <c r="E40" s="80">
        <v>15.1</v>
      </c>
      <c r="F40" s="18">
        <f t="shared" si="10"/>
        <v>30</v>
      </c>
      <c r="G40" s="19">
        <v>11</v>
      </c>
      <c r="H40" s="18">
        <f t="shared" si="11"/>
        <v>30</v>
      </c>
      <c r="I40" s="18">
        <v>120</v>
      </c>
      <c r="J40" s="18">
        <f t="shared" si="12"/>
        <v>30</v>
      </c>
      <c r="K40" s="18">
        <v>3.97</v>
      </c>
      <c r="L40" s="18">
        <f t="shared" si="13"/>
        <v>23</v>
      </c>
      <c r="M40" s="18">
        <v>2</v>
      </c>
      <c r="N40" s="18">
        <f t="shared" si="14"/>
        <v>29</v>
      </c>
      <c r="O40" s="18">
        <v>18</v>
      </c>
      <c r="P40" s="18">
        <f t="shared" si="15"/>
        <v>14</v>
      </c>
      <c r="Q40" s="206">
        <v>5.78</v>
      </c>
      <c r="R40" s="18">
        <f t="shared" si="16"/>
        <v>4</v>
      </c>
      <c r="S40" s="18">
        <v>2.5299999999999998</v>
      </c>
      <c r="T40" s="45">
        <f t="shared" si="17"/>
        <v>26</v>
      </c>
      <c r="U40" s="54">
        <f t="shared" si="18"/>
        <v>186</v>
      </c>
    </row>
    <row r="41" spans="1:21" s="25" customFormat="1">
      <c r="A41" s="30">
        <v>74</v>
      </c>
      <c r="B41" s="17" t="s">
        <v>158</v>
      </c>
      <c r="C41" s="45">
        <v>2010</v>
      </c>
      <c r="D41" s="84">
        <f t="shared" si="9"/>
        <v>28</v>
      </c>
      <c r="E41" s="80">
        <v>13.4</v>
      </c>
      <c r="F41" s="18">
        <f t="shared" si="10"/>
        <v>23</v>
      </c>
      <c r="G41" s="19">
        <v>30</v>
      </c>
      <c r="H41" s="18">
        <f t="shared" si="11"/>
        <v>5</v>
      </c>
      <c r="I41" s="18">
        <v>130</v>
      </c>
      <c r="J41" s="18">
        <f t="shared" si="12"/>
        <v>27</v>
      </c>
      <c r="K41" s="18">
        <v>3.7</v>
      </c>
      <c r="L41" s="18">
        <f t="shared" si="13"/>
        <v>30</v>
      </c>
      <c r="M41" s="18">
        <v>2</v>
      </c>
      <c r="N41" s="18">
        <f t="shared" si="14"/>
        <v>29</v>
      </c>
      <c r="O41" s="18">
        <v>0</v>
      </c>
      <c r="P41" s="18">
        <f t="shared" si="15"/>
        <v>30</v>
      </c>
      <c r="Q41" s="18">
        <v>6.53</v>
      </c>
      <c r="R41" s="18">
        <f t="shared" si="16"/>
        <v>25</v>
      </c>
      <c r="S41" s="18">
        <v>3.02</v>
      </c>
      <c r="T41" s="45">
        <f t="shared" si="17"/>
        <v>30</v>
      </c>
      <c r="U41" s="54">
        <f t="shared" si="18"/>
        <v>199</v>
      </c>
    </row>
    <row r="42" spans="1:21" s="25" customFormat="1">
      <c r="A42" s="30">
        <v>54</v>
      </c>
      <c r="B42" s="17" t="s">
        <v>143</v>
      </c>
      <c r="C42" s="45">
        <v>2010</v>
      </c>
      <c r="D42" s="84">
        <f t="shared" si="9"/>
        <v>29</v>
      </c>
      <c r="E42" s="79">
        <v>13.4</v>
      </c>
      <c r="F42" s="18">
        <f t="shared" si="10"/>
        <v>23</v>
      </c>
      <c r="G42" s="19">
        <v>8</v>
      </c>
      <c r="H42" s="18">
        <f t="shared" si="11"/>
        <v>32</v>
      </c>
      <c r="I42" s="18">
        <v>134</v>
      </c>
      <c r="J42" s="18">
        <f t="shared" si="12"/>
        <v>25</v>
      </c>
      <c r="K42" s="18">
        <v>3.89</v>
      </c>
      <c r="L42" s="18">
        <f t="shared" si="13"/>
        <v>27</v>
      </c>
      <c r="M42" s="18">
        <v>3</v>
      </c>
      <c r="N42" s="18">
        <f t="shared" si="14"/>
        <v>27</v>
      </c>
      <c r="O42" s="18">
        <v>16</v>
      </c>
      <c r="P42" s="18">
        <f t="shared" si="15"/>
        <v>18</v>
      </c>
      <c r="Q42" s="18">
        <v>6.78</v>
      </c>
      <c r="R42" s="18">
        <f t="shared" si="16"/>
        <v>28</v>
      </c>
      <c r="S42" s="18">
        <v>2.35</v>
      </c>
      <c r="T42" s="45">
        <f t="shared" si="17"/>
        <v>21</v>
      </c>
      <c r="U42" s="54">
        <f t="shared" si="18"/>
        <v>201</v>
      </c>
    </row>
    <row r="43" spans="1:21" s="25" customFormat="1">
      <c r="A43" s="30">
        <v>193</v>
      </c>
      <c r="B43" s="17" t="s">
        <v>62</v>
      </c>
      <c r="C43" s="45">
        <v>2009</v>
      </c>
      <c r="D43" s="84">
        <f t="shared" si="9"/>
        <v>29</v>
      </c>
      <c r="E43" s="80">
        <v>9999</v>
      </c>
      <c r="F43" s="18">
        <f t="shared" si="10"/>
        <v>31</v>
      </c>
      <c r="G43" s="18">
        <v>20</v>
      </c>
      <c r="H43" s="18">
        <f t="shared" si="11"/>
        <v>19</v>
      </c>
      <c r="I43" s="18">
        <v>145</v>
      </c>
      <c r="J43" s="18">
        <f t="shared" si="12"/>
        <v>12</v>
      </c>
      <c r="K43" s="18">
        <v>3.91</v>
      </c>
      <c r="L43" s="18">
        <f t="shared" si="13"/>
        <v>26</v>
      </c>
      <c r="M43" s="18">
        <v>0</v>
      </c>
      <c r="N43" s="18">
        <f t="shared" si="14"/>
        <v>31</v>
      </c>
      <c r="O43" s="18">
        <v>0</v>
      </c>
      <c r="P43" s="18">
        <f t="shared" si="15"/>
        <v>30</v>
      </c>
      <c r="Q43" s="18">
        <v>6.47</v>
      </c>
      <c r="R43" s="18">
        <f t="shared" si="16"/>
        <v>21</v>
      </c>
      <c r="S43" s="18">
        <v>9999</v>
      </c>
      <c r="T43" s="45">
        <f t="shared" si="17"/>
        <v>31</v>
      </c>
      <c r="U43" s="54">
        <f t="shared" si="18"/>
        <v>201</v>
      </c>
    </row>
    <row r="44" spans="1:21" s="25" customFormat="1" ht="30">
      <c r="A44" s="30">
        <v>152</v>
      </c>
      <c r="B44" s="17" t="s">
        <v>69</v>
      </c>
      <c r="C44" s="45">
        <v>2010</v>
      </c>
      <c r="D44" s="84">
        <f t="shared" si="9"/>
        <v>29</v>
      </c>
      <c r="E44" s="80">
        <v>9999</v>
      </c>
      <c r="F44" s="18">
        <f t="shared" si="10"/>
        <v>31</v>
      </c>
      <c r="G44" s="18">
        <v>0</v>
      </c>
      <c r="H44" s="18">
        <f t="shared" si="11"/>
        <v>34</v>
      </c>
      <c r="I44" s="18">
        <v>0</v>
      </c>
      <c r="J44" s="18">
        <f t="shared" si="12"/>
        <v>33</v>
      </c>
      <c r="K44" s="18">
        <v>4.8</v>
      </c>
      <c r="L44" s="18">
        <f t="shared" si="13"/>
        <v>4</v>
      </c>
      <c r="M44" s="18">
        <v>0</v>
      </c>
      <c r="N44" s="18">
        <f t="shared" si="14"/>
        <v>31</v>
      </c>
      <c r="O44" s="18">
        <v>0</v>
      </c>
      <c r="P44" s="18">
        <f t="shared" si="15"/>
        <v>30</v>
      </c>
      <c r="Q44" s="18">
        <v>9999</v>
      </c>
      <c r="R44" s="18">
        <f t="shared" si="16"/>
        <v>33</v>
      </c>
      <c r="S44" s="18">
        <v>2.12</v>
      </c>
      <c r="T44" s="45">
        <f t="shared" si="17"/>
        <v>5</v>
      </c>
      <c r="U44" s="54">
        <f t="shared" si="18"/>
        <v>201</v>
      </c>
    </row>
    <row r="45" spans="1:21" s="25" customFormat="1">
      <c r="A45" s="30">
        <v>185</v>
      </c>
      <c r="B45" s="17" t="s">
        <v>71</v>
      </c>
      <c r="C45" s="45">
        <v>2010</v>
      </c>
      <c r="D45" s="84">
        <f t="shared" si="9"/>
        <v>32</v>
      </c>
      <c r="E45" s="80">
        <v>9999</v>
      </c>
      <c r="F45" s="18">
        <f t="shared" si="10"/>
        <v>31</v>
      </c>
      <c r="G45" s="18">
        <v>17</v>
      </c>
      <c r="H45" s="18">
        <f t="shared" si="11"/>
        <v>26</v>
      </c>
      <c r="I45" s="18">
        <v>131</v>
      </c>
      <c r="J45" s="18">
        <f t="shared" si="12"/>
        <v>26</v>
      </c>
      <c r="K45" s="18">
        <v>3.88</v>
      </c>
      <c r="L45" s="18">
        <f t="shared" si="13"/>
        <v>29</v>
      </c>
      <c r="M45" s="18">
        <v>6</v>
      </c>
      <c r="N45" s="18">
        <f t="shared" si="14"/>
        <v>17</v>
      </c>
      <c r="O45" s="18">
        <v>14</v>
      </c>
      <c r="P45" s="18">
        <f t="shared" si="15"/>
        <v>21</v>
      </c>
      <c r="Q45" s="18">
        <v>6.56</v>
      </c>
      <c r="R45" s="18">
        <f t="shared" si="16"/>
        <v>26</v>
      </c>
      <c r="S45" s="18">
        <v>9999</v>
      </c>
      <c r="T45" s="45">
        <f t="shared" si="17"/>
        <v>31</v>
      </c>
      <c r="U45" s="54">
        <f t="shared" si="18"/>
        <v>207</v>
      </c>
    </row>
    <row r="46" spans="1:21" s="25" customFormat="1">
      <c r="A46" s="30">
        <v>64</v>
      </c>
      <c r="B46" s="17" t="s">
        <v>166</v>
      </c>
      <c r="C46" s="45">
        <v>2010</v>
      </c>
      <c r="D46" s="84">
        <f t="shared" si="9"/>
        <v>33</v>
      </c>
      <c r="E46" s="80">
        <v>13.2</v>
      </c>
      <c r="F46" s="18">
        <f t="shared" si="10"/>
        <v>22</v>
      </c>
      <c r="G46" s="19">
        <v>17</v>
      </c>
      <c r="H46" s="18">
        <f t="shared" si="11"/>
        <v>26</v>
      </c>
      <c r="I46" s="18">
        <v>107</v>
      </c>
      <c r="J46" s="18">
        <f t="shared" si="12"/>
        <v>32</v>
      </c>
      <c r="K46" s="18">
        <v>2.67</v>
      </c>
      <c r="L46" s="18">
        <f t="shared" si="13"/>
        <v>33</v>
      </c>
      <c r="M46" s="18">
        <v>5</v>
      </c>
      <c r="N46" s="18">
        <f t="shared" si="14"/>
        <v>24</v>
      </c>
      <c r="O46" s="18">
        <v>14</v>
      </c>
      <c r="P46" s="18">
        <f t="shared" si="15"/>
        <v>21</v>
      </c>
      <c r="Q46" s="18">
        <v>6.81</v>
      </c>
      <c r="R46" s="18">
        <f t="shared" si="16"/>
        <v>29</v>
      </c>
      <c r="S46" s="18">
        <v>2.4500000000000002</v>
      </c>
      <c r="T46" s="45">
        <f t="shared" si="17"/>
        <v>24</v>
      </c>
      <c r="U46" s="54">
        <f t="shared" si="18"/>
        <v>211</v>
      </c>
    </row>
    <row r="47" spans="1:21" s="25" customFormat="1" ht="15.75" thickBot="1">
      <c r="A47" s="31">
        <v>69</v>
      </c>
      <c r="B47" s="32" t="s">
        <v>168</v>
      </c>
      <c r="C47" s="47">
        <v>2010</v>
      </c>
      <c r="D47" s="85">
        <f t="shared" si="9"/>
        <v>34</v>
      </c>
      <c r="E47" s="81">
        <v>15</v>
      </c>
      <c r="F47" s="26">
        <f t="shared" si="10"/>
        <v>29</v>
      </c>
      <c r="G47" s="58">
        <v>14</v>
      </c>
      <c r="H47" s="26">
        <f t="shared" si="11"/>
        <v>28</v>
      </c>
      <c r="I47" s="26">
        <v>113</v>
      </c>
      <c r="J47" s="26">
        <f t="shared" si="12"/>
        <v>31</v>
      </c>
      <c r="K47" s="26">
        <v>3.6</v>
      </c>
      <c r="L47" s="26">
        <f t="shared" si="13"/>
        <v>31</v>
      </c>
      <c r="M47" s="26">
        <v>4</v>
      </c>
      <c r="N47" s="26">
        <f t="shared" si="14"/>
        <v>26</v>
      </c>
      <c r="O47" s="26">
        <v>7</v>
      </c>
      <c r="P47" s="26">
        <f t="shared" si="15"/>
        <v>29</v>
      </c>
      <c r="Q47" s="26">
        <v>6</v>
      </c>
      <c r="R47" s="26">
        <f t="shared" si="16"/>
        <v>11</v>
      </c>
      <c r="S47" s="26">
        <v>3</v>
      </c>
      <c r="T47" s="47">
        <f t="shared" si="17"/>
        <v>29</v>
      </c>
      <c r="U47" s="55">
        <f t="shared" si="18"/>
        <v>214</v>
      </c>
    </row>
    <row r="48" spans="1:21" s="99" customFormat="1">
      <c r="A48" s="143" t="s">
        <v>180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5"/>
    </row>
    <row r="49" spans="1:21" s="99" customFormat="1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8"/>
    </row>
    <row r="50" spans="1:21" s="99" customFormat="1">
      <c r="A50" s="146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8"/>
    </row>
    <row r="51" spans="1:21" s="99" customFormat="1" ht="1.5" customHeight="1" thickBot="1">
      <c r="A51" s="149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1"/>
    </row>
    <row r="52" spans="1:21" s="99" customFormat="1" ht="15.75" hidden="1" customHeight="1" thickBot="1">
      <c r="A52" s="98"/>
    </row>
    <row r="53" spans="1:21" s="99" customFormat="1" ht="15.75" hidden="1" customHeight="1" thickBot="1">
      <c r="A53" s="98"/>
    </row>
    <row r="54" spans="1:21" s="1" customFormat="1">
      <c r="A54" s="33">
        <v>44</v>
      </c>
      <c r="B54" s="34" t="s">
        <v>54</v>
      </c>
      <c r="C54" s="38">
        <v>2009</v>
      </c>
      <c r="D54" s="51">
        <f>_xlfn.RANK.EQ(U54,$U$54:$U$74,1)</f>
        <v>1</v>
      </c>
      <c r="E54" s="86">
        <v>11.1</v>
      </c>
      <c r="F54" s="35">
        <f t="shared" ref="F54" si="19">_xlfn.RANK.EQ(E54,$E$54:$E$74,1)</f>
        <v>1</v>
      </c>
      <c r="G54" s="62">
        <v>35</v>
      </c>
      <c r="H54" s="35">
        <f t="shared" ref="H54" si="20">_xlfn.RANK.EQ(G54,$G$54:$G$74,0)</f>
        <v>1</v>
      </c>
      <c r="I54" s="35">
        <v>177</v>
      </c>
      <c r="J54" s="35">
        <f t="shared" ref="J54" si="21">_xlfn.RANK.EQ(I54,$I$54:$I$74,0)</f>
        <v>1</v>
      </c>
      <c r="K54" s="35">
        <v>5.22</v>
      </c>
      <c r="L54" s="35">
        <f t="shared" ref="L54" si="22">_xlfn.RANK.EQ(K54,$K$54:$K$74,0)</f>
        <v>1</v>
      </c>
      <c r="M54" s="35">
        <v>20</v>
      </c>
      <c r="N54" s="35">
        <f t="shared" ref="N54" si="23">_xlfn.RANK.EQ(M54,$M$54:$M$74,0)</f>
        <v>1</v>
      </c>
      <c r="O54" s="35">
        <v>35</v>
      </c>
      <c r="P54" s="35">
        <f t="shared" ref="P54" si="24">_xlfn.RANK.EQ(O54,$O$54:$O$74,0)</f>
        <v>1</v>
      </c>
      <c r="Q54" s="35">
        <v>5.97</v>
      </c>
      <c r="R54" s="35">
        <f t="shared" ref="R54" si="25">_xlfn.RANK.EQ(Q54,$Q$54:$Q$74,1)</f>
        <v>5</v>
      </c>
      <c r="S54" s="35">
        <v>2.0099999999999998</v>
      </c>
      <c r="T54" s="38">
        <f t="shared" ref="T54" si="26">_xlfn.RANK.EQ(S54,$S$54:$S$74,1)</f>
        <v>2</v>
      </c>
      <c r="U54" s="53">
        <f t="shared" ref="U54" si="27">T54+R54+P54+N54+L54+J54+H54+F54</f>
        <v>13</v>
      </c>
    </row>
    <row r="55" spans="1:21" s="1" customFormat="1" ht="19.5" customHeight="1">
      <c r="A55" s="36">
        <v>8</v>
      </c>
      <c r="B55" s="14" t="s">
        <v>68</v>
      </c>
      <c r="C55" s="39">
        <v>2010</v>
      </c>
      <c r="D55" s="52">
        <f t="shared" ref="D55:D74" si="28">_xlfn.RANK.EQ(U55,$U$54:$U$74,1)</f>
        <v>2</v>
      </c>
      <c r="E55" s="41">
        <v>11.5</v>
      </c>
      <c r="F55" s="13">
        <f t="shared" ref="F55:F74" si="29">_xlfn.RANK.EQ(E55,$E$54:$E$74,1)</f>
        <v>5</v>
      </c>
      <c r="G55" s="13">
        <v>27</v>
      </c>
      <c r="H55" s="13">
        <f t="shared" ref="H55:H74" si="30">_xlfn.RANK.EQ(G55,$G$54:$G$74,0)</f>
        <v>7</v>
      </c>
      <c r="I55" s="13">
        <v>164</v>
      </c>
      <c r="J55" s="13">
        <f t="shared" ref="J55:J74" si="31">_xlfn.RANK.EQ(I55,$I$54:$I$74,0)</f>
        <v>3</v>
      </c>
      <c r="K55" s="13">
        <v>5.2</v>
      </c>
      <c r="L55" s="13">
        <f t="shared" ref="L55:L74" si="32">_xlfn.RANK.EQ(K55,$K$54:$K$74,0)</f>
        <v>2</v>
      </c>
      <c r="M55" s="13">
        <v>13</v>
      </c>
      <c r="N55" s="13">
        <f t="shared" ref="N55:N74" si="33">_xlfn.RANK.EQ(M55,$M$54:$M$74,0)</f>
        <v>5</v>
      </c>
      <c r="O55" s="13">
        <v>26</v>
      </c>
      <c r="P55" s="13">
        <f t="shared" ref="P55:P74" si="34">_xlfn.RANK.EQ(O55,$O$54:$O$74,0)</f>
        <v>5</v>
      </c>
      <c r="Q55" s="13">
        <v>5.41</v>
      </c>
      <c r="R55" s="13">
        <f t="shared" ref="R55:R74" si="35">_xlfn.RANK.EQ(Q55,$Q$54:$Q$74,1)</f>
        <v>1</v>
      </c>
      <c r="S55" s="13">
        <v>2.14</v>
      </c>
      <c r="T55" s="39">
        <f t="shared" ref="T55:T74" si="36">_xlfn.RANK.EQ(S55,$S$54:$S$74,1)</f>
        <v>6</v>
      </c>
      <c r="U55" s="54">
        <f t="shared" ref="U55:U74" si="37">T55+R55+P55+N55+L55+J55+H55+F55</f>
        <v>34</v>
      </c>
    </row>
    <row r="56" spans="1:21" s="1" customFormat="1">
      <c r="A56" s="36">
        <v>56</v>
      </c>
      <c r="B56" s="14" t="s">
        <v>59</v>
      </c>
      <c r="C56" s="39">
        <v>2009</v>
      </c>
      <c r="D56" s="52">
        <f t="shared" si="28"/>
        <v>3</v>
      </c>
      <c r="E56" s="87">
        <v>11.4</v>
      </c>
      <c r="F56" s="13">
        <f t="shared" si="29"/>
        <v>3</v>
      </c>
      <c r="G56" s="15">
        <v>20</v>
      </c>
      <c r="H56" s="13">
        <f t="shared" si="30"/>
        <v>11</v>
      </c>
      <c r="I56" s="13">
        <v>157</v>
      </c>
      <c r="J56" s="13">
        <f t="shared" si="31"/>
        <v>4</v>
      </c>
      <c r="K56" s="13">
        <v>4.7</v>
      </c>
      <c r="L56" s="13">
        <f t="shared" si="32"/>
        <v>6</v>
      </c>
      <c r="M56" s="13">
        <v>10</v>
      </c>
      <c r="N56" s="13">
        <f t="shared" si="33"/>
        <v>8</v>
      </c>
      <c r="O56" s="13">
        <v>27</v>
      </c>
      <c r="P56" s="13">
        <f t="shared" si="34"/>
        <v>3</v>
      </c>
      <c r="Q56" s="13">
        <v>5.56</v>
      </c>
      <c r="R56" s="13">
        <f t="shared" si="35"/>
        <v>3</v>
      </c>
      <c r="S56" s="13">
        <v>1.54</v>
      </c>
      <c r="T56" s="39">
        <f t="shared" si="36"/>
        <v>1</v>
      </c>
      <c r="U56" s="54">
        <f t="shared" si="37"/>
        <v>39</v>
      </c>
    </row>
    <row r="57" spans="1:21" s="1" customFormat="1">
      <c r="A57" s="36">
        <v>7</v>
      </c>
      <c r="B57" s="14" t="s">
        <v>95</v>
      </c>
      <c r="C57" s="39">
        <v>2010</v>
      </c>
      <c r="D57" s="52">
        <f t="shared" si="28"/>
        <v>4</v>
      </c>
      <c r="E57" s="41">
        <v>11.1</v>
      </c>
      <c r="F57" s="13">
        <f t="shared" si="29"/>
        <v>1</v>
      </c>
      <c r="G57" s="13">
        <v>9</v>
      </c>
      <c r="H57" s="13">
        <f t="shared" si="30"/>
        <v>20</v>
      </c>
      <c r="I57" s="13">
        <v>169</v>
      </c>
      <c r="J57" s="13">
        <f t="shared" si="31"/>
        <v>2</v>
      </c>
      <c r="K57" s="13">
        <v>5</v>
      </c>
      <c r="L57" s="13">
        <f t="shared" si="32"/>
        <v>5</v>
      </c>
      <c r="M57" s="13">
        <v>10</v>
      </c>
      <c r="N57" s="13">
        <f t="shared" si="33"/>
        <v>8</v>
      </c>
      <c r="O57" s="13">
        <v>21</v>
      </c>
      <c r="P57" s="13">
        <f t="shared" si="34"/>
        <v>9</v>
      </c>
      <c r="Q57" s="13">
        <v>5.47</v>
      </c>
      <c r="R57" s="13">
        <f t="shared" si="35"/>
        <v>2</v>
      </c>
      <c r="S57" s="13">
        <v>2.09</v>
      </c>
      <c r="T57" s="39">
        <f t="shared" si="36"/>
        <v>3</v>
      </c>
      <c r="U57" s="54">
        <f t="shared" si="37"/>
        <v>50</v>
      </c>
    </row>
    <row r="58" spans="1:21" s="1" customFormat="1">
      <c r="A58" s="36">
        <v>39</v>
      </c>
      <c r="B58" s="14" t="s">
        <v>99</v>
      </c>
      <c r="C58" s="39">
        <v>2010</v>
      </c>
      <c r="D58" s="52">
        <f t="shared" si="28"/>
        <v>5</v>
      </c>
      <c r="E58" s="87">
        <v>11.6</v>
      </c>
      <c r="F58" s="13">
        <f t="shared" si="29"/>
        <v>6</v>
      </c>
      <c r="G58" s="15">
        <v>30</v>
      </c>
      <c r="H58" s="13">
        <f t="shared" si="30"/>
        <v>3</v>
      </c>
      <c r="I58" s="13">
        <v>153</v>
      </c>
      <c r="J58" s="13">
        <f t="shared" si="31"/>
        <v>8</v>
      </c>
      <c r="K58" s="13">
        <v>5.2</v>
      </c>
      <c r="L58" s="13">
        <f t="shared" si="32"/>
        <v>2</v>
      </c>
      <c r="M58" s="13">
        <v>8</v>
      </c>
      <c r="N58" s="13">
        <f t="shared" si="33"/>
        <v>12</v>
      </c>
      <c r="O58" s="13">
        <v>18</v>
      </c>
      <c r="P58" s="13">
        <f t="shared" si="34"/>
        <v>11</v>
      </c>
      <c r="Q58" s="13">
        <v>6.19</v>
      </c>
      <c r="R58" s="13">
        <f t="shared" si="35"/>
        <v>11</v>
      </c>
      <c r="S58" s="13">
        <v>2.11</v>
      </c>
      <c r="T58" s="39">
        <f t="shared" si="36"/>
        <v>4</v>
      </c>
      <c r="U58" s="54">
        <f t="shared" si="37"/>
        <v>57</v>
      </c>
    </row>
    <row r="59" spans="1:21" s="1" customFormat="1">
      <c r="A59" s="36">
        <v>52</v>
      </c>
      <c r="B59" s="17" t="s">
        <v>97</v>
      </c>
      <c r="C59" s="45">
        <v>2009</v>
      </c>
      <c r="D59" s="52">
        <f t="shared" si="28"/>
        <v>6</v>
      </c>
      <c r="E59" s="87">
        <v>11.7</v>
      </c>
      <c r="F59" s="13">
        <f t="shared" si="29"/>
        <v>7</v>
      </c>
      <c r="G59" s="15">
        <v>25</v>
      </c>
      <c r="H59" s="13">
        <f t="shared" si="30"/>
        <v>8</v>
      </c>
      <c r="I59" s="13">
        <v>150</v>
      </c>
      <c r="J59" s="13">
        <f t="shared" si="31"/>
        <v>9</v>
      </c>
      <c r="K59" s="13">
        <v>4.6399999999999997</v>
      </c>
      <c r="L59" s="13">
        <f t="shared" si="32"/>
        <v>8</v>
      </c>
      <c r="M59" s="13">
        <v>7</v>
      </c>
      <c r="N59" s="13">
        <f t="shared" si="33"/>
        <v>15</v>
      </c>
      <c r="O59" s="13">
        <v>28</v>
      </c>
      <c r="P59" s="13">
        <f t="shared" si="34"/>
        <v>2</v>
      </c>
      <c r="Q59" s="13">
        <v>5.97</v>
      </c>
      <c r="R59" s="13">
        <f t="shared" si="35"/>
        <v>5</v>
      </c>
      <c r="S59" s="13">
        <v>2.13</v>
      </c>
      <c r="T59" s="39">
        <f t="shared" si="36"/>
        <v>5</v>
      </c>
      <c r="U59" s="54">
        <f t="shared" si="37"/>
        <v>59</v>
      </c>
    </row>
    <row r="60" spans="1:21" s="1" customFormat="1">
      <c r="A60" s="36">
        <v>1</v>
      </c>
      <c r="B60" s="14" t="s">
        <v>88</v>
      </c>
      <c r="C60" s="39">
        <v>2010</v>
      </c>
      <c r="D60" s="52">
        <f t="shared" si="28"/>
        <v>6</v>
      </c>
      <c r="E60" s="41">
        <v>11.9</v>
      </c>
      <c r="F60" s="13">
        <f t="shared" si="29"/>
        <v>8</v>
      </c>
      <c r="G60" s="13">
        <v>20</v>
      </c>
      <c r="H60" s="13">
        <f t="shared" si="30"/>
        <v>11</v>
      </c>
      <c r="I60" s="13">
        <v>154</v>
      </c>
      <c r="J60" s="13">
        <f t="shared" si="31"/>
        <v>6</v>
      </c>
      <c r="K60" s="13">
        <v>4.6500000000000004</v>
      </c>
      <c r="L60" s="13">
        <f t="shared" si="32"/>
        <v>7</v>
      </c>
      <c r="M60" s="13">
        <v>14</v>
      </c>
      <c r="N60" s="13">
        <f t="shared" si="33"/>
        <v>3</v>
      </c>
      <c r="O60" s="13">
        <v>24</v>
      </c>
      <c r="P60" s="13">
        <f t="shared" si="34"/>
        <v>6</v>
      </c>
      <c r="Q60" s="13">
        <v>6.16</v>
      </c>
      <c r="R60" s="13">
        <f t="shared" si="35"/>
        <v>10</v>
      </c>
      <c r="S60" s="13">
        <v>2.16</v>
      </c>
      <c r="T60" s="39">
        <f t="shared" si="36"/>
        <v>8</v>
      </c>
      <c r="U60" s="54">
        <f t="shared" si="37"/>
        <v>59</v>
      </c>
    </row>
    <row r="61" spans="1:21" s="1" customFormat="1">
      <c r="A61" s="36">
        <v>12</v>
      </c>
      <c r="B61" s="14" t="s">
        <v>53</v>
      </c>
      <c r="C61" s="39">
        <v>2010</v>
      </c>
      <c r="D61" s="52">
        <f t="shared" si="28"/>
        <v>8</v>
      </c>
      <c r="E61" s="41">
        <v>11.9</v>
      </c>
      <c r="F61" s="13">
        <f t="shared" si="29"/>
        <v>8</v>
      </c>
      <c r="G61" s="13">
        <v>31</v>
      </c>
      <c r="H61" s="13">
        <f t="shared" si="30"/>
        <v>2</v>
      </c>
      <c r="I61" s="13">
        <v>149</v>
      </c>
      <c r="J61" s="13">
        <f t="shared" si="31"/>
        <v>11</v>
      </c>
      <c r="K61" s="13">
        <v>4.1399999999999997</v>
      </c>
      <c r="L61" s="13">
        <f t="shared" si="32"/>
        <v>14</v>
      </c>
      <c r="M61" s="13">
        <v>13</v>
      </c>
      <c r="N61" s="13">
        <f t="shared" si="33"/>
        <v>5</v>
      </c>
      <c r="O61" s="13">
        <v>24</v>
      </c>
      <c r="P61" s="13">
        <f t="shared" si="34"/>
        <v>6</v>
      </c>
      <c r="Q61" s="13">
        <v>6.04</v>
      </c>
      <c r="R61" s="13">
        <f t="shared" si="35"/>
        <v>9</v>
      </c>
      <c r="S61" s="13">
        <v>2.2200000000000002</v>
      </c>
      <c r="T61" s="39">
        <f t="shared" si="36"/>
        <v>11</v>
      </c>
      <c r="U61" s="54">
        <f t="shared" si="37"/>
        <v>66</v>
      </c>
    </row>
    <row r="62" spans="1:21" s="1" customFormat="1">
      <c r="A62" s="36">
        <v>77</v>
      </c>
      <c r="B62" s="17" t="s">
        <v>111</v>
      </c>
      <c r="C62" s="45">
        <v>2009</v>
      </c>
      <c r="D62" s="52">
        <f t="shared" si="28"/>
        <v>9</v>
      </c>
      <c r="E62" s="41">
        <v>11.9</v>
      </c>
      <c r="F62" s="13">
        <f t="shared" si="29"/>
        <v>8</v>
      </c>
      <c r="G62" s="15">
        <v>20</v>
      </c>
      <c r="H62" s="13">
        <f t="shared" si="30"/>
        <v>11</v>
      </c>
      <c r="I62" s="13">
        <v>157</v>
      </c>
      <c r="J62" s="13">
        <f t="shared" si="31"/>
        <v>4</v>
      </c>
      <c r="K62" s="13">
        <v>5.16</v>
      </c>
      <c r="L62" s="13">
        <f t="shared" si="32"/>
        <v>4</v>
      </c>
      <c r="M62" s="13">
        <v>10</v>
      </c>
      <c r="N62" s="13">
        <f t="shared" si="33"/>
        <v>8</v>
      </c>
      <c r="O62" s="13">
        <v>0</v>
      </c>
      <c r="P62" s="13">
        <f t="shared" si="34"/>
        <v>19</v>
      </c>
      <c r="Q62" s="13">
        <v>6.03</v>
      </c>
      <c r="R62" s="13">
        <f t="shared" si="35"/>
        <v>8</v>
      </c>
      <c r="S62" s="13">
        <v>2.17</v>
      </c>
      <c r="T62" s="39">
        <f t="shared" si="36"/>
        <v>9</v>
      </c>
      <c r="U62" s="54">
        <f t="shared" si="37"/>
        <v>71</v>
      </c>
    </row>
    <row r="63" spans="1:21" s="1" customFormat="1">
      <c r="A63" s="36">
        <v>11</v>
      </c>
      <c r="B63" s="14" t="s">
        <v>126</v>
      </c>
      <c r="C63" s="39">
        <v>2010</v>
      </c>
      <c r="D63" s="52">
        <f t="shared" si="28"/>
        <v>10</v>
      </c>
      <c r="E63" s="41">
        <v>11.4</v>
      </c>
      <c r="F63" s="13">
        <f t="shared" si="29"/>
        <v>3</v>
      </c>
      <c r="G63" s="13">
        <v>30</v>
      </c>
      <c r="H63" s="13">
        <f t="shared" si="30"/>
        <v>3</v>
      </c>
      <c r="I63" s="13">
        <v>154</v>
      </c>
      <c r="J63" s="13">
        <f t="shared" si="31"/>
        <v>6</v>
      </c>
      <c r="K63" s="13">
        <v>4.53</v>
      </c>
      <c r="L63" s="13">
        <f t="shared" si="32"/>
        <v>9</v>
      </c>
      <c r="M63" s="13">
        <v>0</v>
      </c>
      <c r="N63" s="13">
        <f t="shared" si="33"/>
        <v>19</v>
      </c>
      <c r="O63" s="13">
        <v>18</v>
      </c>
      <c r="P63" s="13">
        <f t="shared" si="34"/>
        <v>11</v>
      </c>
      <c r="Q63" s="13">
        <v>6.22</v>
      </c>
      <c r="R63" s="13">
        <f t="shared" si="35"/>
        <v>12</v>
      </c>
      <c r="S63" s="13">
        <v>2.23</v>
      </c>
      <c r="T63" s="39">
        <f t="shared" si="36"/>
        <v>12</v>
      </c>
      <c r="U63" s="54">
        <f t="shared" si="37"/>
        <v>75</v>
      </c>
    </row>
    <row r="64" spans="1:21" s="1" customFormat="1">
      <c r="A64" s="36">
        <v>10</v>
      </c>
      <c r="B64" s="14" t="s">
        <v>104</v>
      </c>
      <c r="C64" s="39">
        <v>2010</v>
      </c>
      <c r="D64" s="52">
        <f t="shared" si="28"/>
        <v>11</v>
      </c>
      <c r="E64" s="41">
        <v>12</v>
      </c>
      <c r="F64" s="13">
        <f t="shared" si="29"/>
        <v>12</v>
      </c>
      <c r="G64" s="13">
        <v>30</v>
      </c>
      <c r="H64" s="13">
        <f t="shared" si="30"/>
        <v>3</v>
      </c>
      <c r="I64" s="13">
        <v>142</v>
      </c>
      <c r="J64" s="13">
        <f t="shared" si="31"/>
        <v>12</v>
      </c>
      <c r="K64" s="13">
        <v>4.2300000000000004</v>
      </c>
      <c r="L64" s="13">
        <f t="shared" si="32"/>
        <v>13</v>
      </c>
      <c r="M64" s="13">
        <v>8</v>
      </c>
      <c r="N64" s="13">
        <f t="shared" si="33"/>
        <v>12</v>
      </c>
      <c r="O64" s="13">
        <v>23</v>
      </c>
      <c r="P64" s="13">
        <f t="shared" si="34"/>
        <v>8</v>
      </c>
      <c r="Q64" s="13">
        <v>6.22</v>
      </c>
      <c r="R64" s="13">
        <f t="shared" si="35"/>
        <v>12</v>
      </c>
      <c r="S64" s="13">
        <v>2.23</v>
      </c>
      <c r="T64" s="39">
        <f t="shared" si="36"/>
        <v>12</v>
      </c>
      <c r="U64" s="54">
        <f t="shared" si="37"/>
        <v>84</v>
      </c>
    </row>
    <row r="65" spans="1:21" s="1" customFormat="1">
      <c r="A65" s="36">
        <v>157</v>
      </c>
      <c r="B65" s="17" t="s">
        <v>86</v>
      </c>
      <c r="C65" s="45">
        <v>2010</v>
      </c>
      <c r="D65" s="52">
        <f t="shared" si="28"/>
        <v>12</v>
      </c>
      <c r="E65" s="41">
        <v>11.9</v>
      </c>
      <c r="F65" s="13">
        <f t="shared" si="29"/>
        <v>8</v>
      </c>
      <c r="G65" s="13">
        <v>21</v>
      </c>
      <c r="H65" s="13">
        <f t="shared" si="30"/>
        <v>10</v>
      </c>
      <c r="I65" s="13">
        <v>134</v>
      </c>
      <c r="J65" s="13">
        <f t="shared" si="31"/>
        <v>15</v>
      </c>
      <c r="K65" s="13">
        <v>4.1399999999999997</v>
      </c>
      <c r="L65" s="13">
        <f t="shared" si="32"/>
        <v>14</v>
      </c>
      <c r="M65" s="13">
        <v>8</v>
      </c>
      <c r="N65" s="13">
        <f t="shared" si="33"/>
        <v>12</v>
      </c>
      <c r="O65" s="13">
        <v>21</v>
      </c>
      <c r="P65" s="13">
        <f t="shared" si="34"/>
        <v>9</v>
      </c>
      <c r="Q65" s="13">
        <v>5.97</v>
      </c>
      <c r="R65" s="13">
        <f t="shared" si="35"/>
        <v>5</v>
      </c>
      <c r="S65" s="13">
        <v>9999</v>
      </c>
      <c r="T65" s="39">
        <f t="shared" si="36"/>
        <v>20</v>
      </c>
      <c r="U65" s="54">
        <f t="shared" si="37"/>
        <v>93</v>
      </c>
    </row>
    <row r="66" spans="1:21" s="1" customFormat="1">
      <c r="A66" s="36">
        <v>162</v>
      </c>
      <c r="B66" s="17" t="s">
        <v>110</v>
      </c>
      <c r="C66" s="49">
        <v>2009</v>
      </c>
      <c r="D66" s="52">
        <f t="shared" si="28"/>
        <v>13</v>
      </c>
      <c r="E66" s="41">
        <v>12.3</v>
      </c>
      <c r="F66" s="13">
        <f t="shared" si="29"/>
        <v>13</v>
      </c>
      <c r="G66" s="13">
        <v>10</v>
      </c>
      <c r="H66" s="13">
        <f t="shared" si="30"/>
        <v>18</v>
      </c>
      <c r="I66" s="13">
        <v>150</v>
      </c>
      <c r="J66" s="13">
        <f t="shared" si="31"/>
        <v>9</v>
      </c>
      <c r="K66" s="13">
        <v>4.24</v>
      </c>
      <c r="L66" s="13">
        <f t="shared" si="32"/>
        <v>12</v>
      </c>
      <c r="M66" s="13">
        <v>10</v>
      </c>
      <c r="N66" s="13">
        <f t="shared" si="33"/>
        <v>8</v>
      </c>
      <c r="O66" s="13">
        <v>16</v>
      </c>
      <c r="P66" s="13">
        <f t="shared" si="34"/>
        <v>15</v>
      </c>
      <c r="Q66" s="13">
        <v>5.62</v>
      </c>
      <c r="R66" s="13">
        <f t="shared" si="35"/>
        <v>4</v>
      </c>
      <c r="S66" s="13">
        <v>2.37</v>
      </c>
      <c r="T66" s="39">
        <f t="shared" si="36"/>
        <v>15</v>
      </c>
      <c r="U66" s="54">
        <f t="shared" si="37"/>
        <v>94</v>
      </c>
    </row>
    <row r="67" spans="1:21" s="1" customFormat="1">
      <c r="A67" s="36">
        <v>55</v>
      </c>
      <c r="B67" s="17" t="s">
        <v>137</v>
      </c>
      <c r="C67" s="45">
        <v>2009</v>
      </c>
      <c r="D67" s="52">
        <f t="shared" si="28"/>
        <v>14</v>
      </c>
      <c r="E67" s="87">
        <v>12.7</v>
      </c>
      <c r="F67" s="13">
        <f t="shared" si="29"/>
        <v>16</v>
      </c>
      <c r="G67" s="15">
        <v>20</v>
      </c>
      <c r="H67" s="13">
        <f t="shared" si="30"/>
        <v>11</v>
      </c>
      <c r="I67" s="13">
        <v>141</v>
      </c>
      <c r="J67" s="13">
        <f t="shared" si="31"/>
        <v>13</v>
      </c>
      <c r="K67" s="13">
        <v>4.25</v>
      </c>
      <c r="L67" s="13">
        <f t="shared" si="32"/>
        <v>11</v>
      </c>
      <c r="M67" s="13">
        <v>14</v>
      </c>
      <c r="N67" s="13">
        <f t="shared" si="33"/>
        <v>3</v>
      </c>
      <c r="O67" s="13">
        <v>18</v>
      </c>
      <c r="P67" s="13">
        <f t="shared" si="34"/>
        <v>11</v>
      </c>
      <c r="Q67" s="13">
        <v>6.41</v>
      </c>
      <c r="R67" s="13">
        <f t="shared" si="35"/>
        <v>17</v>
      </c>
      <c r="S67" s="13">
        <v>2.2400000000000002</v>
      </c>
      <c r="T67" s="39">
        <f t="shared" si="36"/>
        <v>14</v>
      </c>
      <c r="U67" s="54">
        <f t="shared" si="37"/>
        <v>96</v>
      </c>
    </row>
    <row r="68" spans="1:21" s="1" customFormat="1">
      <c r="A68" s="36">
        <v>5</v>
      </c>
      <c r="B68" s="17" t="s">
        <v>130</v>
      </c>
      <c r="C68" s="45">
        <v>2010</v>
      </c>
      <c r="D68" s="52">
        <f t="shared" si="28"/>
        <v>15</v>
      </c>
      <c r="E68" s="41">
        <v>12.6</v>
      </c>
      <c r="F68" s="13">
        <f t="shared" si="29"/>
        <v>15</v>
      </c>
      <c r="G68" s="13">
        <v>22</v>
      </c>
      <c r="H68" s="13">
        <f t="shared" si="30"/>
        <v>9</v>
      </c>
      <c r="I68" s="13">
        <v>140</v>
      </c>
      <c r="J68" s="13">
        <f t="shared" si="31"/>
        <v>14</v>
      </c>
      <c r="K68" s="13">
        <v>4</v>
      </c>
      <c r="L68" s="13">
        <f t="shared" si="32"/>
        <v>16</v>
      </c>
      <c r="M68" s="13"/>
      <c r="N68" s="13">
        <f t="shared" si="33"/>
        <v>19</v>
      </c>
      <c r="O68" s="13">
        <v>27</v>
      </c>
      <c r="P68" s="13">
        <f t="shared" si="34"/>
        <v>3</v>
      </c>
      <c r="Q68" s="13">
        <v>7.18</v>
      </c>
      <c r="R68" s="13">
        <f t="shared" si="35"/>
        <v>19</v>
      </c>
      <c r="S68" s="13">
        <v>2.19</v>
      </c>
      <c r="T68" s="39">
        <f t="shared" si="36"/>
        <v>10</v>
      </c>
      <c r="U68" s="54">
        <f t="shared" si="37"/>
        <v>105</v>
      </c>
    </row>
    <row r="69" spans="1:21" s="1" customFormat="1">
      <c r="A69" s="36">
        <v>160</v>
      </c>
      <c r="B69" s="17" t="s">
        <v>120</v>
      </c>
      <c r="C69" s="45">
        <v>2010</v>
      </c>
      <c r="D69" s="52">
        <f t="shared" si="28"/>
        <v>16</v>
      </c>
      <c r="E69" s="41">
        <v>13.4</v>
      </c>
      <c r="F69" s="13">
        <f t="shared" si="29"/>
        <v>18</v>
      </c>
      <c r="G69" s="13">
        <v>18</v>
      </c>
      <c r="H69" s="13">
        <f t="shared" si="30"/>
        <v>16</v>
      </c>
      <c r="I69" s="13">
        <v>134</v>
      </c>
      <c r="J69" s="13">
        <f t="shared" si="31"/>
        <v>15</v>
      </c>
      <c r="K69" s="13">
        <v>4.4400000000000004</v>
      </c>
      <c r="L69" s="13">
        <f t="shared" si="32"/>
        <v>10</v>
      </c>
      <c r="M69" s="13">
        <v>16</v>
      </c>
      <c r="N69" s="13">
        <f t="shared" si="33"/>
        <v>2</v>
      </c>
      <c r="O69" s="13">
        <v>13</v>
      </c>
      <c r="P69" s="13">
        <f t="shared" si="34"/>
        <v>16</v>
      </c>
      <c r="Q69" s="13">
        <v>6.22</v>
      </c>
      <c r="R69" s="13">
        <f t="shared" si="35"/>
        <v>12</v>
      </c>
      <c r="S69" s="13">
        <v>9999</v>
      </c>
      <c r="T69" s="39">
        <f t="shared" si="36"/>
        <v>20</v>
      </c>
      <c r="U69" s="54">
        <f t="shared" si="37"/>
        <v>109</v>
      </c>
    </row>
    <row r="70" spans="1:21" s="1" customFormat="1">
      <c r="A70" s="36">
        <v>171</v>
      </c>
      <c r="B70" s="17" t="s">
        <v>152</v>
      </c>
      <c r="C70" s="45">
        <v>2009</v>
      </c>
      <c r="D70" s="52">
        <f t="shared" si="28"/>
        <v>17</v>
      </c>
      <c r="E70" s="87">
        <v>12.4</v>
      </c>
      <c r="F70" s="13">
        <f t="shared" si="29"/>
        <v>14</v>
      </c>
      <c r="G70" s="13">
        <v>30</v>
      </c>
      <c r="H70" s="13">
        <f t="shared" si="30"/>
        <v>3</v>
      </c>
      <c r="I70" s="13">
        <v>120</v>
      </c>
      <c r="J70" s="13">
        <f t="shared" si="31"/>
        <v>19</v>
      </c>
      <c r="K70" s="13">
        <v>3.62</v>
      </c>
      <c r="L70" s="13">
        <f t="shared" si="32"/>
        <v>19</v>
      </c>
      <c r="M70" s="13">
        <v>2</v>
      </c>
      <c r="N70" s="13">
        <f t="shared" si="33"/>
        <v>18</v>
      </c>
      <c r="O70" s="13">
        <v>18</v>
      </c>
      <c r="P70" s="13">
        <f t="shared" si="34"/>
        <v>11</v>
      </c>
      <c r="Q70" s="13">
        <v>6.41</v>
      </c>
      <c r="R70" s="13">
        <f t="shared" si="35"/>
        <v>17</v>
      </c>
      <c r="S70" s="13">
        <v>2.48</v>
      </c>
      <c r="T70" s="39">
        <f t="shared" si="36"/>
        <v>18</v>
      </c>
      <c r="U70" s="54">
        <f t="shared" si="37"/>
        <v>119</v>
      </c>
    </row>
    <row r="71" spans="1:21" s="1" customFormat="1" ht="17.25" customHeight="1">
      <c r="A71" s="36">
        <v>84</v>
      </c>
      <c r="B71" s="17" t="s">
        <v>163</v>
      </c>
      <c r="C71" s="45">
        <v>2009</v>
      </c>
      <c r="D71" s="52">
        <f t="shared" si="28"/>
        <v>18</v>
      </c>
      <c r="E71" s="41">
        <v>12.8</v>
      </c>
      <c r="F71" s="13">
        <f t="shared" si="29"/>
        <v>17</v>
      </c>
      <c r="G71" s="15">
        <v>13</v>
      </c>
      <c r="H71" s="13">
        <f t="shared" si="30"/>
        <v>17</v>
      </c>
      <c r="I71" s="13">
        <v>128</v>
      </c>
      <c r="J71" s="13">
        <f t="shared" si="31"/>
        <v>17</v>
      </c>
      <c r="K71" s="13">
        <v>3.68</v>
      </c>
      <c r="L71" s="13">
        <f t="shared" si="32"/>
        <v>18</v>
      </c>
      <c r="M71" s="13">
        <v>6</v>
      </c>
      <c r="N71" s="13">
        <f t="shared" si="33"/>
        <v>16</v>
      </c>
      <c r="O71" s="13">
        <v>9</v>
      </c>
      <c r="P71" s="13">
        <f t="shared" si="34"/>
        <v>18</v>
      </c>
      <c r="Q71" s="13">
        <v>6.22</v>
      </c>
      <c r="R71" s="13">
        <f t="shared" si="35"/>
        <v>12</v>
      </c>
      <c r="S71" s="13">
        <v>2.44</v>
      </c>
      <c r="T71" s="39">
        <f t="shared" si="36"/>
        <v>17</v>
      </c>
      <c r="U71" s="54">
        <f t="shared" si="37"/>
        <v>132</v>
      </c>
    </row>
    <row r="72" spans="1:21" s="1" customFormat="1" ht="15.75" customHeight="1">
      <c r="A72" s="36">
        <v>48</v>
      </c>
      <c r="B72" s="17" t="s">
        <v>25</v>
      </c>
      <c r="C72" s="45">
        <v>2010</v>
      </c>
      <c r="D72" s="52">
        <f t="shared" si="28"/>
        <v>19</v>
      </c>
      <c r="E72" s="87">
        <v>9999</v>
      </c>
      <c r="F72" s="13">
        <f t="shared" si="29"/>
        <v>21</v>
      </c>
      <c r="G72" s="13">
        <v>0</v>
      </c>
      <c r="H72" s="13">
        <f t="shared" si="30"/>
        <v>21</v>
      </c>
      <c r="I72" s="13">
        <v>0</v>
      </c>
      <c r="J72" s="13">
        <f t="shared" si="31"/>
        <v>21</v>
      </c>
      <c r="K72" s="13">
        <v>0</v>
      </c>
      <c r="L72" s="13">
        <f t="shared" si="32"/>
        <v>21</v>
      </c>
      <c r="M72" s="13">
        <v>13</v>
      </c>
      <c r="N72" s="13">
        <f t="shared" si="33"/>
        <v>5</v>
      </c>
      <c r="O72" s="13">
        <v>0</v>
      </c>
      <c r="P72" s="13">
        <f t="shared" si="34"/>
        <v>19</v>
      </c>
      <c r="Q72" s="13">
        <v>9999</v>
      </c>
      <c r="R72" s="13">
        <f t="shared" si="35"/>
        <v>21</v>
      </c>
      <c r="S72" s="13">
        <v>2.15</v>
      </c>
      <c r="T72" s="39">
        <f t="shared" si="36"/>
        <v>7</v>
      </c>
      <c r="U72" s="54">
        <f t="shared" si="37"/>
        <v>136</v>
      </c>
    </row>
    <row r="73" spans="1:21" s="1" customFormat="1" ht="19.5" customHeight="1">
      <c r="A73" s="36">
        <v>43</v>
      </c>
      <c r="B73" s="17" t="s">
        <v>165</v>
      </c>
      <c r="C73" s="45">
        <v>2010</v>
      </c>
      <c r="D73" s="52">
        <f t="shared" si="28"/>
        <v>20</v>
      </c>
      <c r="E73" s="87">
        <v>13.7</v>
      </c>
      <c r="F73" s="13">
        <f t="shared" si="29"/>
        <v>20</v>
      </c>
      <c r="G73" s="15">
        <v>20</v>
      </c>
      <c r="H73" s="13">
        <f t="shared" si="30"/>
        <v>11</v>
      </c>
      <c r="I73" s="13">
        <v>128</v>
      </c>
      <c r="J73" s="13">
        <f t="shared" si="31"/>
        <v>17</v>
      </c>
      <c r="K73" s="13">
        <v>3.8</v>
      </c>
      <c r="L73" s="13">
        <f t="shared" si="32"/>
        <v>17</v>
      </c>
      <c r="M73" s="13">
        <v>0</v>
      </c>
      <c r="N73" s="13">
        <f t="shared" si="33"/>
        <v>19</v>
      </c>
      <c r="O73" s="13">
        <v>12</v>
      </c>
      <c r="P73" s="13">
        <f t="shared" si="34"/>
        <v>17</v>
      </c>
      <c r="Q73" s="13">
        <v>7.25</v>
      </c>
      <c r="R73" s="13">
        <f t="shared" si="35"/>
        <v>20</v>
      </c>
      <c r="S73" s="13">
        <v>2.38</v>
      </c>
      <c r="T73" s="39">
        <f t="shared" si="36"/>
        <v>16</v>
      </c>
      <c r="U73" s="54">
        <f t="shared" si="37"/>
        <v>137</v>
      </c>
    </row>
    <row r="74" spans="1:21" s="1" customFormat="1" ht="15.75" thickBot="1">
      <c r="A74" s="37">
        <v>67</v>
      </c>
      <c r="B74" s="32" t="s">
        <v>169</v>
      </c>
      <c r="C74" s="47">
        <v>2010</v>
      </c>
      <c r="D74" s="92">
        <f t="shared" si="28"/>
        <v>21</v>
      </c>
      <c r="E74" s="88">
        <v>13.5</v>
      </c>
      <c r="F74" s="20">
        <f t="shared" si="29"/>
        <v>19</v>
      </c>
      <c r="G74" s="22">
        <v>10</v>
      </c>
      <c r="H74" s="20">
        <f t="shared" si="30"/>
        <v>18</v>
      </c>
      <c r="I74" s="20">
        <v>120</v>
      </c>
      <c r="J74" s="20">
        <f t="shared" si="31"/>
        <v>19</v>
      </c>
      <c r="K74" s="20">
        <v>3.2</v>
      </c>
      <c r="L74" s="20">
        <f t="shared" si="32"/>
        <v>20</v>
      </c>
      <c r="M74" s="20">
        <v>5</v>
      </c>
      <c r="N74" s="20">
        <f t="shared" si="33"/>
        <v>17</v>
      </c>
      <c r="O74" s="20">
        <v>0</v>
      </c>
      <c r="P74" s="20">
        <f t="shared" si="34"/>
        <v>19</v>
      </c>
      <c r="Q74" s="20">
        <v>6.37</v>
      </c>
      <c r="R74" s="20">
        <f t="shared" si="35"/>
        <v>16</v>
      </c>
      <c r="S74" s="20">
        <v>3.22</v>
      </c>
      <c r="T74" s="40">
        <f t="shared" si="36"/>
        <v>19</v>
      </c>
      <c r="U74" s="55">
        <f t="shared" si="37"/>
        <v>147</v>
      </c>
    </row>
  </sheetData>
  <sortState ref="A54:U73">
    <sortCondition ref="U54:U73"/>
  </sortState>
  <mergeCells count="13">
    <mergeCell ref="A48:U51"/>
    <mergeCell ref="A11:A12"/>
    <mergeCell ref="B11:B12"/>
    <mergeCell ref="C11:C12"/>
    <mergeCell ref="E11:U11"/>
    <mergeCell ref="A13:U13"/>
    <mergeCell ref="B9:C9"/>
    <mergeCell ref="E9:T9"/>
    <mergeCell ref="A1:T3"/>
    <mergeCell ref="E4:F4"/>
    <mergeCell ref="A6:T6"/>
    <mergeCell ref="B8:C8"/>
    <mergeCell ref="E8:T8"/>
  </mergeCells>
  <dataValidations count="3">
    <dataValidation type="list" allowBlank="1" showInputMessage="1" showErrorMessage="1" sqref="E4:F4">
      <formula1>Регион</formula1>
    </dataValidation>
    <dataValidation type="list" allowBlank="1" showInputMessage="1" showErrorMessage="1" sqref="O7:R7">
      <formula1>День</formula1>
    </dataValidation>
    <dataValidation type="list" allowBlank="1" showInputMessage="1" showErrorMessage="1" sqref="S7:T7">
      <formula1>Месяц</formula1>
    </dataValidation>
  </dataValidations>
  <pageMargins left="0.7" right="0.7" top="0.75" bottom="0.75" header="0.3" footer="0.3"/>
  <pageSetup paperSize="9" scale="3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opLeftCell="A13" zoomScale="60" zoomScaleNormal="60" workbookViewId="0">
      <selection activeCell="Q19" sqref="Q19"/>
    </sheetView>
  </sheetViews>
  <sheetFormatPr defaultRowHeight="15"/>
  <cols>
    <col min="1" max="1" width="8.42578125" customWidth="1"/>
    <col min="2" max="2" width="41.7109375" customWidth="1"/>
    <col min="3" max="3" width="9.42578125" customWidth="1"/>
    <col min="4" max="4" width="13" customWidth="1"/>
    <col min="5" max="5" width="13.28515625" bestFit="1" customWidth="1"/>
    <col min="7" max="7" width="14.85546875" bestFit="1" customWidth="1"/>
    <col min="9" max="9" width="18.7109375" bestFit="1" customWidth="1"/>
    <col min="11" max="11" width="10.140625" bestFit="1" customWidth="1"/>
    <col min="13" max="13" width="22.5703125" bestFit="1" customWidth="1"/>
    <col min="15" max="15" width="21.85546875" bestFit="1" customWidth="1"/>
  </cols>
  <sheetData>
    <row r="1" spans="1:21" s="1" customFormat="1" ht="11.25" customHeight="1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1" s="1" customFormat="1" ht="7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1" s="1" customFormat="1" ht="7.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1" s="1" customFormat="1" ht="22.5" customHeight="1">
      <c r="A4" s="2"/>
      <c r="B4" s="3"/>
      <c r="C4" s="4"/>
      <c r="D4" s="4"/>
      <c r="E4" s="100"/>
      <c r="F4" s="10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s="1" customFormat="1" ht="15.75">
      <c r="A5" s="2"/>
      <c r="B5" s="3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s="1" customFormat="1" ht="29.25" customHeight="1">
      <c r="A6" s="101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</row>
    <row r="7" spans="1:21" s="1" customFormat="1" ht="15.75" customHeight="1">
      <c r="A7" s="6" t="s">
        <v>1</v>
      </c>
      <c r="B7" s="7"/>
      <c r="C7" s="6"/>
      <c r="D7" s="6"/>
      <c r="E7" s="4"/>
      <c r="F7" s="4"/>
      <c r="G7" s="4"/>
      <c r="H7" s="4"/>
      <c r="I7" s="4"/>
      <c r="J7" s="4"/>
      <c r="K7" s="4"/>
      <c r="L7" s="4"/>
      <c r="M7" s="8" t="s">
        <v>2</v>
      </c>
      <c r="N7" s="8"/>
      <c r="O7" s="9"/>
      <c r="P7" s="9"/>
      <c r="Q7" s="9"/>
      <c r="R7" s="9"/>
      <c r="S7" s="9"/>
      <c r="T7" s="9"/>
    </row>
    <row r="8" spans="1:21" s="1" customFormat="1" ht="32.25" customHeight="1">
      <c r="A8" s="6"/>
      <c r="B8" s="103"/>
      <c r="C8" s="103"/>
      <c r="D8" s="23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1" s="1" customFormat="1" ht="32.25" customHeight="1">
      <c r="A9" s="6"/>
      <c r="B9" s="104" t="s">
        <v>4</v>
      </c>
      <c r="C9" s="104"/>
      <c r="D9" s="24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1" s="1" customFormat="1" ht="28.5" customHeight="1" thickBot="1">
      <c r="A10" s="10" t="s">
        <v>5</v>
      </c>
      <c r="B10" s="11"/>
      <c r="C10" s="10"/>
      <c r="D10" s="1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1" s="1" customFormat="1" ht="47.25" customHeight="1" thickBot="1">
      <c r="A11" s="123" t="s">
        <v>6</v>
      </c>
      <c r="B11" s="125" t="s">
        <v>7</v>
      </c>
      <c r="C11" s="127" t="s">
        <v>8</v>
      </c>
      <c r="D11" s="59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3"/>
    </row>
    <row r="12" spans="1:21" s="1" customFormat="1" ht="185.25" customHeight="1" thickBot="1">
      <c r="A12" s="124"/>
      <c r="B12" s="126"/>
      <c r="C12" s="154"/>
      <c r="D12" s="75" t="s">
        <v>176</v>
      </c>
      <c r="E12" s="76" t="s">
        <v>9</v>
      </c>
      <c r="F12" s="66" t="s">
        <v>172</v>
      </c>
      <c r="G12" s="76" t="s">
        <v>10</v>
      </c>
      <c r="H12" s="66" t="s">
        <v>172</v>
      </c>
      <c r="I12" s="76" t="s">
        <v>11</v>
      </c>
      <c r="J12" s="66" t="s">
        <v>172</v>
      </c>
      <c r="K12" s="76" t="s">
        <v>12</v>
      </c>
      <c r="L12" s="66" t="s">
        <v>172</v>
      </c>
      <c r="M12" s="76" t="s">
        <v>13</v>
      </c>
      <c r="N12" s="66" t="s">
        <v>172</v>
      </c>
      <c r="O12" s="76" t="s">
        <v>14</v>
      </c>
      <c r="P12" s="66" t="s">
        <v>172</v>
      </c>
      <c r="Q12" s="76" t="s">
        <v>15</v>
      </c>
      <c r="R12" s="66" t="s">
        <v>172</v>
      </c>
      <c r="S12" s="76" t="s">
        <v>17</v>
      </c>
      <c r="T12" s="66" t="s">
        <v>172</v>
      </c>
      <c r="U12" s="77" t="s">
        <v>175</v>
      </c>
    </row>
    <row r="13" spans="1:21" s="1" customFormat="1" ht="42.75" customHeight="1" thickBot="1">
      <c r="A13" s="129" t="s">
        <v>178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2"/>
    </row>
    <row r="14" spans="1:21" s="1" customFormat="1">
      <c r="A14" s="69">
        <v>35</v>
      </c>
      <c r="B14" s="67" t="s">
        <v>128</v>
      </c>
      <c r="C14" s="71">
        <v>2011</v>
      </c>
      <c r="D14" s="42">
        <f t="shared" ref="D14:D22" si="0">_xlfn.RANK.EQ(U14,$U$14:$U$22,1)</f>
        <v>1</v>
      </c>
      <c r="E14" s="78">
        <v>12.8</v>
      </c>
      <c r="F14" s="70">
        <f t="shared" ref="F14:F22" si="1">_xlfn.RANK.EQ(E14,$E$14:$E$22,1)</f>
        <v>4</v>
      </c>
      <c r="G14" s="73">
        <v>40</v>
      </c>
      <c r="H14" s="70">
        <f t="shared" ref="H14:H22" si="2">_xlfn.RANK.EQ(G14,$G$14:$G$22,0)</f>
        <v>1</v>
      </c>
      <c r="I14" s="70">
        <v>153</v>
      </c>
      <c r="J14" s="70">
        <f t="shared" ref="J14:J22" si="3">_xlfn.RANK.EQ(I14,$I$14:$I$22,0)</f>
        <v>1</v>
      </c>
      <c r="K14" s="70">
        <v>4.28</v>
      </c>
      <c r="L14" s="70">
        <f t="shared" ref="L14:L22" si="4">_xlfn.RANK.EQ(K14,$K$14:$K$22,0)</f>
        <v>1</v>
      </c>
      <c r="M14" s="70">
        <v>11</v>
      </c>
      <c r="N14" s="70">
        <f t="shared" ref="N14:N22" si="5">_xlfn.RANK.EQ(M14,$M$14:$M$22,0)</f>
        <v>1</v>
      </c>
      <c r="O14" s="70">
        <v>22</v>
      </c>
      <c r="P14" s="70">
        <f t="shared" ref="P14:P22" si="6">_xlfn.RANK.EQ(O14,$O$14:$O$22,0)</f>
        <v>2</v>
      </c>
      <c r="Q14" s="70">
        <v>6.85</v>
      </c>
      <c r="R14" s="70">
        <f t="shared" ref="R14:R22" si="7">_xlfn.RANK.EQ(Q14,$Q$14:$Q$22,1)</f>
        <v>6</v>
      </c>
      <c r="S14" s="70">
        <v>2.2599999999999998</v>
      </c>
      <c r="T14" s="71">
        <f t="shared" ref="T14:T22" si="8">_xlfn.RANK.EQ(S14,$S$14:$S$22,1)</f>
        <v>2</v>
      </c>
      <c r="U14" s="53">
        <f t="shared" ref="U14:U22" si="9">T14+R14+P14+N14+L14+J14+H14+F14</f>
        <v>18</v>
      </c>
    </row>
    <row r="15" spans="1:21" s="1" customFormat="1">
      <c r="A15" s="30">
        <v>50</v>
      </c>
      <c r="B15" s="17" t="s">
        <v>144</v>
      </c>
      <c r="C15" s="45">
        <v>2011</v>
      </c>
      <c r="D15" s="43">
        <f t="shared" si="0"/>
        <v>2</v>
      </c>
      <c r="E15" s="79">
        <v>12.2</v>
      </c>
      <c r="F15" s="18">
        <f t="shared" si="1"/>
        <v>1</v>
      </c>
      <c r="G15" s="19">
        <v>30</v>
      </c>
      <c r="H15" s="18">
        <f t="shared" si="2"/>
        <v>2</v>
      </c>
      <c r="I15" s="18">
        <v>122</v>
      </c>
      <c r="J15" s="18">
        <f t="shared" si="3"/>
        <v>4</v>
      </c>
      <c r="K15" s="18">
        <v>3.98</v>
      </c>
      <c r="L15" s="18">
        <f t="shared" si="4"/>
        <v>3</v>
      </c>
      <c r="M15" s="18">
        <v>0</v>
      </c>
      <c r="N15" s="18">
        <f t="shared" si="5"/>
        <v>8</v>
      </c>
      <c r="O15" s="18">
        <v>16</v>
      </c>
      <c r="P15" s="18">
        <f t="shared" si="6"/>
        <v>5</v>
      </c>
      <c r="Q15" s="18">
        <v>6.5</v>
      </c>
      <c r="R15" s="18">
        <f t="shared" si="7"/>
        <v>4</v>
      </c>
      <c r="S15" s="18">
        <v>2.37</v>
      </c>
      <c r="T15" s="45">
        <f t="shared" si="8"/>
        <v>5</v>
      </c>
      <c r="U15" s="54">
        <f t="shared" si="9"/>
        <v>32</v>
      </c>
    </row>
    <row r="16" spans="1:21" s="1" customFormat="1">
      <c r="A16" s="30">
        <v>45</v>
      </c>
      <c r="B16" s="17" t="s">
        <v>142</v>
      </c>
      <c r="C16" s="45">
        <v>2011</v>
      </c>
      <c r="D16" s="43">
        <f t="shared" si="0"/>
        <v>2</v>
      </c>
      <c r="E16" s="79">
        <v>12.3</v>
      </c>
      <c r="F16" s="18">
        <f t="shared" si="1"/>
        <v>2</v>
      </c>
      <c r="G16" s="19">
        <v>20</v>
      </c>
      <c r="H16" s="18">
        <f t="shared" si="2"/>
        <v>7</v>
      </c>
      <c r="I16" s="18">
        <v>135</v>
      </c>
      <c r="J16" s="18">
        <f t="shared" si="3"/>
        <v>2</v>
      </c>
      <c r="K16" s="18">
        <v>4.17</v>
      </c>
      <c r="L16" s="18">
        <f t="shared" si="4"/>
        <v>2</v>
      </c>
      <c r="M16" s="18">
        <v>2</v>
      </c>
      <c r="N16" s="18">
        <f t="shared" si="5"/>
        <v>6</v>
      </c>
      <c r="O16" s="18">
        <v>17</v>
      </c>
      <c r="P16" s="18">
        <f t="shared" si="6"/>
        <v>3</v>
      </c>
      <c r="Q16" s="18">
        <v>6.38</v>
      </c>
      <c r="R16" s="18">
        <f t="shared" si="7"/>
        <v>3</v>
      </c>
      <c r="S16" s="18">
        <v>2.39</v>
      </c>
      <c r="T16" s="45">
        <f t="shared" si="8"/>
        <v>7</v>
      </c>
      <c r="U16" s="54">
        <f t="shared" si="9"/>
        <v>32</v>
      </c>
    </row>
    <row r="17" spans="1:21" s="25" customFormat="1">
      <c r="A17" s="30">
        <v>66</v>
      </c>
      <c r="B17" s="17" t="s">
        <v>162</v>
      </c>
      <c r="C17" s="45">
        <v>2011</v>
      </c>
      <c r="D17" s="43">
        <f t="shared" si="0"/>
        <v>4</v>
      </c>
      <c r="E17" s="80">
        <v>13.1</v>
      </c>
      <c r="F17" s="18">
        <f t="shared" si="1"/>
        <v>5</v>
      </c>
      <c r="G17" s="19">
        <v>23</v>
      </c>
      <c r="H17" s="18">
        <f t="shared" si="2"/>
        <v>6</v>
      </c>
      <c r="I17" s="18">
        <v>123</v>
      </c>
      <c r="J17" s="18">
        <f t="shared" si="3"/>
        <v>3</v>
      </c>
      <c r="K17" s="18">
        <v>3.66</v>
      </c>
      <c r="L17" s="18">
        <f t="shared" si="4"/>
        <v>4</v>
      </c>
      <c r="M17" s="18">
        <v>6</v>
      </c>
      <c r="N17" s="18">
        <f t="shared" si="5"/>
        <v>2</v>
      </c>
      <c r="O17" s="18">
        <v>7</v>
      </c>
      <c r="P17" s="18">
        <f t="shared" si="6"/>
        <v>7</v>
      </c>
      <c r="Q17" s="18">
        <v>6.56</v>
      </c>
      <c r="R17" s="18">
        <f t="shared" si="7"/>
        <v>5</v>
      </c>
      <c r="S17" s="18">
        <v>2.21</v>
      </c>
      <c r="T17" s="45">
        <f t="shared" si="8"/>
        <v>1</v>
      </c>
      <c r="U17" s="54">
        <f t="shared" si="9"/>
        <v>33</v>
      </c>
    </row>
    <row r="18" spans="1:21" s="25" customFormat="1">
      <c r="A18" s="30">
        <v>46</v>
      </c>
      <c r="B18" s="17" t="s">
        <v>124</v>
      </c>
      <c r="C18" s="45">
        <v>2011</v>
      </c>
      <c r="D18" s="43">
        <f t="shared" si="0"/>
        <v>5</v>
      </c>
      <c r="E18" s="79">
        <v>14</v>
      </c>
      <c r="F18" s="18">
        <f t="shared" si="1"/>
        <v>7</v>
      </c>
      <c r="G18" s="19">
        <v>30</v>
      </c>
      <c r="H18" s="18">
        <f t="shared" si="2"/>
        <v>2</v>
      </c>
      <c r="I18" s="18">
        <v>121</v>
      </c>
      <c r="J18" s="18">
        <f t="shared" si="3"/>
        <v>5</v>
      </c>
      <c r="K18" s="18">
        <v>3.66</v>
      </c>
      <c r="L18" s="18">
        <f t="shared" si="4"/>
        <v>4</v>
      </c>
      <c r="M18" s="18">
        <v>2</v>
      </c>
      <c r="N18" s="18">
        <f t="shared" si="5"/>
        <v>6</v>
      </c>
      <c r="O18" s="18">
        <v>39</v>
      </c>
      <c r="P18" s="18">
        <f t="shared" si="6"/>
        <v>1</v>
      </c>
      <c r="Q18" s="18">
        <v>8.2200000000000006</v>
      </c>
      <c r="R18" s="18">
        <f t="shared" si="7"/>
        <v>8</v>
      </c>
      <c r="S18" s="18">
        <v>2.37</v>
      </c>
      <c r="T18" s="45">
        <f t="shared" si="8"/>
        <v>5</v>
      </c>
      <c r="U18" s="54">
        <f t="shared" si="9"/>
        <v>38</v>
      </c>
    </row>
    <row r="19" spans="1:21" s="25" customFormat="1">
      <c r="A19" s="30">
        <v>63</v>
      </c>
      <c r="B19" s="17" t="s">
        <v>149</v>
      </c>
      <c r="C19" s="45">
        <v>2011</v>
      </c>
      <c r="D19" s="43">
        <f t="shared" si="0"/>
        <v>6</v>
      </c>
      <c r="E19" s="80">
        <v>12.6</v>
      </c>
      <c r="F19" s="18">
        <f t="shared" si="1"/>
        <v>3</v>
      </c>
      <c r="G19" s="19">
        <v>18</v>
      </c>
      <c r="H19" s="18">
        <f t="shared" si="2"/>
        <v>8</v>
      </c>
      <c r="I19" s="18">
        <v>118</v>
      </c>
      <c r="J19" s="18">
        <f t="shared" si="3"/>
        <v>7</v>
      </c>
      <c r="K19" s="18">
        <v>3.32</v>
      </c>
      <c r="L19" s="18">
        <f t="shared" si="4"/>
        <v>8</v>
      </c>
      <c r="M19" s="18">
        <v>6</v>
      </c>
      <c r="N19" s="18">
        <f t="shared" si="5"/>
        <v>2</v>
      </c>
      <c r="O19" s="18">
        <v>0</v>
      </c>
      <c r="P19" s="18">
        <f t="shared" si="6"/>
        <v>8</v>
      </c>
      <c r="Q19" s="206">
        <v>5.85</v>
      </c>
      <c r="R19" s="18">
        <f t="shared" si="7"/>
        <v>1</v>
      </c>
      <c r="S19" s="18">
        <v>2.2599999999999998</v>
      </c>
      <c r="T19" s="45">
        <f t="shared" si="8"/>
        <v>2</v>
      </c>
      <c r="U19" s="54">
        <f t="shared" si="9"/>
        <v>39</v>
      </c>
    </row>
    <row r="20" spans="1:21" s="25" customFormat="1">
      <c r="A20" s="30">
        <v>47</v>
      </c>
      <c r="B20" s="17" t="s">
        <v>164</v>
      </c>
      <c r="C20" s="45">
        <v>2011</v>
      </c>
      <c r="D20" s="43">
        <f t="shared" si="0"/>
        <v>7</v>
      </c>
      <c r="E20" s="79">
        <v>13.2</v>
      </c>
      <c r="F20" s="18">
        <f t="shared" si="1"/>
        <v>6</v>
      </c>
      <c r="G20" s="19">
        <v>30</v>
      </c>
      <c r="H20" s="18">
        <f t="shared" si="2"/>
        <v>2</v>
      </c>
      <c r="I20" s="18">
        <v>120</v>
      </c>
      <c r="J20" s="18">
        <f t="shared" si="3"/>
        <v>6</v>
      </c>
      <c r="K20" s="18">
        <v>3.45</v>
      </c>
      <c r="L20" s="18">
        <f t="shared" si="4"/>
        <v>7</v>
      </c>
      <c r="M20" s="18">
        <v>5</v>
      </c>
      <c r="N20" s="18">
        <f t="shared" si="5"/>
        <v>4</v>
      </c>
      <c r="O20" s="18">
        <v>8</v>
      </c>
      <c r="P20" s="18">
        <f t="shared" si="6"/>
        <v>6</v>
      </c>
      <c r="Q20" s="18">
        <v>6.97</v>
      </c>
      <c r="R20" s="18">
        <f t="shared" si="7"/>
        <v>7</v>
      </c>
      <c r="S20" s="18">
        <v>2.29</v>
      </c>
      <c r="T20" s="45">
        <f t="shared" si="8"/>
        <v>4</v>
      </c>
      <c r="U20" s="54">
        <f t="shared" si="9"/>
        <v>42</v>
      </c>
    </row>
    <row r="21" spans="1:21" s="25" customFormat="1">
      <c r="A21" s="30">
        <v>177</v>
      </c>
      <c r="B21" s="17" t="s">
        <v>46</v>
      </c>
      <c r="C21" s="45">
        <v>2011</v>
      </c>
      <c r="D21" s="43">
        <f t="shared" si="0"/>
        <v>8</v>
      </c>
      <c r="E21" s="80">
        <v>9999</v>
      </c>
      <c r="F21" s="18">
        <f t="shared" si="1"/>
        <v>8</v>
      </c>
      <c r="G21" s="18">
        <v>17</v>
      </c>
      <c r="H21" s="18">
        <f t="shared" si="2"/>
        <v>9</v>
      </c>
      <c r="I21" s="18">
        <v>112</v>
      </c>
      <c r="J21" s="18">
        <f t="shared" si="3"/>
        <v>8</v>
      </c>
      <c r="K21" s="18">
        <v>3.66</v>
      </c>
      <c r="L21" s="18">
        <f t="shared" si="4"/>
        <v>4</v>
      </c>
      <c r="M21" s="18">
        <v>5</v>
      </c>
      <c r="N21" s="18">
        <f t="shared" si="5"/>
        <v>4</v>
      </c>
      <c r="O21" s="18">
        <v>17</v>
      </c>
      <c r="P21" s="18">
        <f t="shared" si="6"/>
        <v>3</v>
      </c>
      <c r="Q21" s="18">
        <v>5.9</v>
      </c>
      <c r="R21" s="18">
        <f t="shared" si="7"/>
        <v>2</v>
      </c>
      <c r="S21" s="18">
        <v>9999</v>
      </c>
      <c r="T21" s="45">
        <f t="shared" si="8"/>
        <v>8</v>
      </c>
      <c r="U21" s="54">
        <f t="shared" si="9"/>
        <v>46</v>
      </c>
    </row>
    <row r="22" spans="1:21" s="25" customFormat="1" ht="15.75" thickBot="1">
      <c r="A22" s="31">
        <v>40</v>
      </c>
      <c r="B22" s="32" t="s">
        <v>44</v>
      </c>
      <c r="C22" s="47">
        <v>2011</v>
      </c>
      <c r="D22" s="44">
        <f t="shared" si="0"/>
        <v>9</v>
      </c>
      <c r="E22" s="81">
        <v>9999</v>
      </c>
      <c r="F22" s="26">
        <f t="shared" si="1"/>
        <v>8</v>
      </c>
      <c r="G22" s="58">
        <v>30</v>
      </c>
      <c r="H22" s="26">
        <f t="shared" si="2"/>
        <v>2</v>
      </c>
      <c r="I22" s="26">
        <v>0</v>
      </c>
      <c r="J22" s="26">
        <f t="shared" si="3"/>
        <v>9</v>
      </c>
      <c r="K22" s="26">
        <v>0</v>
      </c>
      <c r="L22" s="26">
        <f t="shared" si="4"/>
        <v>9</v>
      </c>
      <c r="M22" s="26">
        <v>0</v>
      </c>
      <c r="N22" s="26">
        <f t="shared" si="5"/>
        <v>8</v>
      </c>
      <c r="O22" s="26">
        <v>0</v>
      </c>
      <c r="P22" s="26">
        <f t="shared" si="6"/>
        <v>8</v>
      </c>
      <c r="Q22" s="26">
        <v>9999</v>
      </c>
      <c r="R22" s="26">
        <f t="shared" si="7"/>
        <v>9</v>
      </c>
      <c r="S22" s="26">
        <v>9999</v>
      </c>
      <c r="T22" s="47">
        <f t="shared" si="8"/>
        <v>8</v>
      </c>
      <c r="U22" s="55">
        <f t="shared" si="9"/>
        <v>61</v>
      </c>
    </row>
    <row r="23" spans="1:21" s="99" customFormat="1">
      <c r="A23" s="155" t="s">
        <v>177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</row>
    <row r="24" spans="1:21" s="99" customFormat="1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</row>
    <row r="25" spans="1:21" s="99" customForma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</row>
    <row r="26" spans="1:21" s="99" customFormat="1" ht="15.75" thickBot="1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</row>
    <row r="27" spans="1:21" s="99" customFormat="1" hidden="1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</row>
    <row r="28" spans="1:21" s="99" customFormat="1" ht="15.75" hidden="1" thickBot="1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</row>
    <row r="29" spans="1:21" s="25" customFormat="1" ht="30">
      <c r="A29" s="69">
        <v>34</v>
      </c>
      <c r="B29" s="67" t="s">
        <v>132</v>
      </c>
      <c r="C29" s="71">
        <v>2011</v>
      </c>
      <c r="D29" s="42">
        <f t="shared" ref="D29:D42" si="10">_xlfn.RANK.EQ(U29,$U$29:$U$42,1)</f>
        <v>1</v>
      </c>
      <c r="E29" s="82">
        <v>13.5</v>
      </c>
      <c r="F29" s="70">
        <f t="shared" ref="F29:F42" si="11">_xlfn.RANK.EQ(E29,$E$29:$E$42,1)</f>
        <v>7</v>
      </c>
      <c r="G29" s="73">
        <v>30</v>
      </c>
      <c r="H29" s="70">
        <f t="shared" ref="H29:H42" si="12">_xlfn.RANK.EQ(G29,$G$29:$G$42,)</f>
        <v>2</v>
      </c>
      <c r="I29" s="70">
        <v>129</v>
      </c>
      <c r="J29" s="70">
        <f t="shared" ref="J29:J42" si="13">_xlfn.RANK.EQ(I29,$I$29:$I$42,0)</f>
        <v>3</v>
      </c>
      <c r="K29" s="70">
        <v>4.5199999999999996</v>
      </c>
      <c r="L29" s="70">
        <f t="shared" ref="L29:L42" si="14">_xlfn.RANK.EQ(K29,$K$29:$K$42,0)</f>
        <v>1</v>
      </c>
      <c r="M29" s="70">
        <v>12</v>
      </c>
      <c r="N29" s="70">
        <f t="shared" ref="N29:N42" si="15">_xlfn.RANK.EQ(M29,$M$29:$M$42,0)</f>
        <v>4</v>
      </c>
      <c r="O29" s="70">
        <v>30</v>
      </c>
      <c r="P29" s="70">
        <f t="shared" ref="P29:P42" si="16">_xlfn.RANK.EQ(O29,$O$29:$O$42,0)</f>
        <v>1</v>
      </c>
      <c r="Q29" s="70">
        <v>7.16</v>
      </c>
      <c r="R29" s="70">
        <f t="shared" ref="R29:R42" si="17">_xlfn.RANK.EQ(Q29,$Q$29:$Q$42,1)</f>
        <v>10</v>
      </c>
      <c r="S29" s="70">
        <v>2.2999999999999998</v>
      </c>
      <c r="T29" s="71">
        <f>_xlfn.RANK.EQ(S29,$S$29:S42,1)</f>
        <v>1</v>
      </c>
      <c r="U29" s="53">
        <f t="shared" ref="U29:U42" si="18">T29+R29+P29+N29+L29+J29+H29+F29</f>
        <v>29</v>
      </c>
    </row>
    <row r="30" spans="1:21" s="25" customFormat="1">
      <c r="A30" s="30">
        <v>41</v>
      </c>
      <c r="B30" s="17" t="s">
        <v>117</v>
      </c>
      <c r="C30" s="45">
        <v>2011</v>
      </c>
      <c r="D30" s="43">
        <f t="shared" si="10"/>
        <v>2</v>
      </c>
      <c r="E30" s="79">
        <v>12.1</v>
      </c>
      <c r="F30" s="18">
        <f t="shared" si="11"/>
        <v>3</v>
      </c>
      <c r="G30" s="19">
        <v>31</v>
      </c>
      <c r="H30" s="18">
        <f t="shared" si="12"/>
        <v>1</v>
      </c>
      <c r="I30" s="18">
        <v>124</v>
      </c>
      <c r="J30" s="18">
        <f t="shared" si="13"/>
        <v>5</v>
      </c>
      <c r="K30" s="18">
        <v>4.28</v>
      </c>
      <c r="L30" s="18">
        <f t="shared" si="14"/>
        <v>2</v>
      </c>
      <c r="M30" s="18">
        <v>5</v>
      </c>
      <c r="N30" s="18">
        <f t="shared" si="15"/>
        <v>14</v>
      </c>
      <c r="O30" s="18">
        <v>22</v>
      </c>
      <c r="P30" s="18">
        <f t="shared" si="16"/>
        <v>4</v>
      </c>
      <c r="Q30" s="18">
        <v>6.72</v>
      </c>
      <c r="R30" s="18">
        <f t="shared" si="17"/>
        <v>7</v>
      </c>
      <c r="S30" s="18">
        <v>2.39</v>
      </c>
      <c r="T30" s="45">
        <f>_xlfn.RANK.EQ(S30,$S$29:S43,1)</f>
        <v>3</v>
      </c>
      <c r="U30" s="54">
        <f t="shared" si="18"/>
        <v>39</v>
      </c>
    </row>
    <row r="31" spans="1:21" s="25" customFormat="1">
      <c r="A31" s="30">
        <v>61</v>
      </c>
      <c r="B31" s="17" t="s">
        <v>154</v>
      </c>
      <c r="C31" s="45">
        <v>2011</v>
      </c>
      <c r="D31" s="43">
        <f t="shared" si="10"/>
        <v>3</v>
      </c>
      <c r="E31" s="80">
        <v>13.6</v>
      </c>
      <c r="F31" s="18">
        <f t="shared" si="11"/>
        <v>8</v>
      </c>
      <c r="G31" s="19">
        <v>26</v>
      </c>
      <c r="H31" s="18">
        <f t="shared" si="12"/>
        <v>4</v>
      </c>
      <c r="I31" s="18">
        <v>130</v>
      </c>
      <c r="J31" s="18">
        <f t="shared" si="13"/>
        <v>1</v>
      </c>
      <c r="K31" s="18">
        <v>3.6</v>
      </c>
      <c r="L31" s="18">
        <f t="shared" si="14"/>
        <v>8</v>
      </c>
      <c r="M31" s="18">
        <v>14</v>
      </c>
      <c r="N31" s="18">
        <f t="shared" si="15"/>
        <v>3</v>
      </c>
      <c r="O31" s="18">
        <v>10</v>
      </c>
      <c r="P31" s="18">
        <f t="shared" si="16"/>
        <v>8</v>
      </c>
      <c r="Q31" s="18">
        <v>6.37</v>
      </c>
      <c r="R31" s="18">
        <f t="shared" si="17"/>
        <v>3</v>
      </c>
      <c r="S31" s="18">
        <v>2.4700000000000002</v>
      </c>
      <c r="T31" s="45">
        <f>_xlfn.RANK.EQ(S31,$S$29:S44,1)</f>
        <v>5</v>
      </c>
      <c r="U31" s="54">
        <f t="shared" si="18"/>
        <v>40</v>
      </c>
    </row>
    <row r="32" spans="1:21" s="25" customFormat="1" ht="30">
      <c r="A32" s="30">
        <v>49</v>
      </c>
      <c r="B32" s="17" t="s">
        <v>131</v>
      </c>
      <c r="C32" s="45">
        <v>2011</v>
      </c>
      <c r="D32" s="43">
        <f t="shared" si="10"/>
        <v>4</v>
      </c>
      <c r="E32" s="79">
        <v>12.7</v>
      </c>
      <c r="F32" s="18">
        <f t="shared" si="11"/>
        <v>4</v>
      </c>
      <c r="G32" s="19">
        <v>30</v>
      </c>
      <c r="H32" s="18">
        <f t="shared" si="12"/>
        <v>2</v>
      </c>
      <c r="I32" s="18">
        <v>124</v>
      </c>
      <c r="J32" s="18">
        <f t="shared" si="13"/>
        <v>5</v>
      </c>
      <c r="K32" s="18">
        <v>3.53</v>
      </c>
      <c r="L32" s="18">
        <f t="shared" si="14"/>
        <v>9</v>
      </c>
      <c r="M32" s="18">
        <v>9</v>
      </c>
      <c r="N32" s="18">
        <f t="shared" si="15"/>
        <v>8</v>
      </c>
      <c r="O32" s="18">
        <v>26</v>
      </c>
      <c r="P32" s="18">
        <f t="shared" si="16"/>
        <v>3</v>
      </c>
      <c r="Q32" s="18">
        <v>6.97</v>
      </c>
      <c r="R32" s="18">
        <f t="shared" si="17"/>
        <v>9</v>
      </c>
      <c r="S32" s="18">
        <v>2.36</v>
      </c>
      <c r="T32" s="45">
        <f>_xlfn.RANK.EQ(S32,$S$29:S45,1)</f>
        <v>2</v>
      </c>
      <c r="U32" s="54">
        <f t="shared" si="18"/>
        <v>42</v>
      </c>
    </row>
    <row r="33" spans="1:21" s="25" customFormat="1">
      <c r="A33" s="30">
        <v>188</v>
      </c>
      <c r="B33" s="17" t="s">
        <v>41</v>
      </c>
      <c r="C33" s="45">
        <v>2011</v>
      </c>
      <c r="D33" s="43">
        <f t="shared" si="10"/>
        <v>5</v>
      </c>
      <c r="E33" s="80">
        <v>9999</v>
      </c>
      <c r="F33" s="18">
        <f t="shared" si="11"/>
        <v>11</v>
      </c>
      <c r="G33" s="18">
        <v>26</v>
      </c>
      <c r="H33" s="18">
        <f t="shared" si="12"/>
        <v>4</v>
      </c>
      <c r="I33" s="18">
        <v>130</v>
      </c>
      <c r="J33" s="18">
        <f t="shared" si="13"/>
        <v>1</v>
      </c>
      <c r="K33" s="18">
        <v>4.0999999999999996</v>
      </c>
      <c r="L33" s="18">
        <f t="shared" si="14"/>
        <v>3</v>
      </c>
      <c r="M33" s="18">
        <v>6</v>
      </c>
      <c r="N33" s="18">
        <f t="shared" si="15"/>
        <v>12</v>
      </c>
      <c r="O33" s="18">
        <v>28</v>
      </c>
      <c r="P33" s="18">
        <f t="shared" si="16"/>
        <v>2</v>
      </c>
      <c r="Q33" s="18">
        <v>6.44</v>
      </c>
      <c r="R33" s="18">
        <f t="shared" si="17"/>
        <v>5</v>
      </c>
      <c r="S33" s="18">
        <v>9999</v>
      </c>
      <c r="T33" s="45">
        <f>_xlfn.RANK.EQ(S33,$S$29:S46,1)</f>
        <v>8</v>
      </c>
      <c r="U33" s="54">
        <f t="shared" si="18"/>
        <v>46</v>
      </c>
    </row>
    <row r="34" spans="1:21" s="25" customFormat="1">
      <c r="A34" s="30">
        <v>75</v>
      </c>
      <c r="B34" s="17" t="s">
        <v>161</v>
      </c>
      <c r="C34" s="45">
        <v>2011</v>
      </c>
      <c r="D34" s="43">
        <f t="shared" si="10"/>
        <v>6</v>
      </c>
      <c r="E34" s="80">
        <v>13.4</v>
      </c>
      <c r="F34" s="18">
        <f t="shared" si="11"/>
        <v>5</v>
      </c>
      <c r="G34" s="19">
        <v>23</v>
      </c>
      <c r="H34" s="18">
        <f t="shared" si="12"/>
        <v>6</v>
      </c>
      <c r="I34" s="18">
        <v>124</v>
      </c>
      <c r="J34" s="18">
        <f t="shared" si="13"/>
        <v>5</v>
      </c>
      <c r="K34" s="18">
        <v>3.7</v>
      </c>
      <c r="L34" s="18">
        <f t="shared" si="14"/>
        <v>7</v>
      </c>
      <c r="M34" s="18">
        <v>10</v>
      </c>
      <c r="N34" s="18">
        <f t="shared" si="15"/>
        <v>5</v>
      </c>
      <c r="O34" s="18">
        <v>6</v>
      </c>
      <c r="P34" s="18">
        <f t="shared" si="16"/>
        <v>11</v>
      </c>
      <c r="Q34" s="18">
        <v>6.37</v>
      </c>
      <c r="R34" s="18">
        <f t="shared" si="17"/>
        <v>3</v>
      </c>
      <c r="S34" s="18">
        <v>2.4700000000000002</v>
      </c>
      <c r="T34" s="45">
        <f>_xlfn.RANK.EQ(S34,$S$29:S47,1)</f>
        <v>5</v>
      </c>
      <c r="U34" s="54">
        <f t="shared" si="18"/>
        <v>47</v>
      </c>
    </row>
    <row r="35" spans="1:21" s="25" customFormat="1">
      <c r="A35" s="30">
        <v>176</v>
      </c>
      <c r="B35" s="17" t="s">
        <v>80</v>
      </c>
      <c r="C35" s="45">
        <v>2011</v>
      </c>
      <c r="D35" s="43">
        <f t="shared" si="10"/>
        <v>7</v>
      </c>
      <c r="E35" s="80">
        <v>9.1999999999999993</v>
      </c>
      <c r="F35" s="18">
        <f t="shared" si="11"/>
        <v>1</v>
      </c>
      <c r="G35" s="18">
        <v>17</v>
      </c>
      <c r="H35" s="18">
        <f t="shared" si="12"/>
        <v>7</v>
      </c>
      <c r="I35" s="18">
        <v>122</v>
      </c>
      <c r="J35" s="18">
        <f t="shared" si="13"/>
        <v>8</v>
      </c>
      <c r="K35" s="18">
        <v>3.99</v>
      </c>
      <c r="L35" s="18">
        <f t="shared" si="14"/>
        <v>4</v>
      </c>
      <c r="M35" s="18">
        <v>10</v>
      </c>
      <c r="N35" s="18">
        <f t="shared" si="15"/>
        <v>5</v>
      </c>
      <c r="O35" s="18">
        <v>7</v>
      </c>
      <c r="P35" s="18">
        <f t="shared" si="16"/>
        <v>10</v>
      </c>
      <c r="Q35" s="18">
        <v>6.78</v>
      </c>
      <c r="R35" s="18">
        <f t="shared" si="17"/>
        <v>8</v>
      </c>
      <c r="S35" s="18">
        <v>9999</v>
      </c>
      <c r="T35" s="45">
        <f>_xlfn.RANK.EQ(S35,$S$29:S48,1)</f>
        <v>8</v>
      </c>
      <c r="U35" s="54">
        <f t="shared" si="18"/>
        <v>51</v>
      </c>
    </row>
    <row r="36" spans="1:21" s="25" customFormat="1">
      <c r="A36" s="30">
        <v>179</v>
      </c>
      <c r="B36" s="17" t="s">
        <v>70</v>
      </c>
      <c r="C36" s="45">
        <v>2011</v>
      </c>
      <c r="D36" s="43">
        <f t="shared" si="10"/>
        <v>8</v>
      </c>
      <c r="E36" s="80">
        <v>9.4</v>
      </c>
      <c r="F36" s="18">
        <f t="shared" si="11"/>
        <v>2</v>
      </c>
      <c r="G36" s="18">
        <v>13</v>
      </c>
      <c r="H36" s="18">
        <f t="shared" si="12"/>
        <v>11</v>
      </c>
      <c r="I36" s="18">
        <v>113</v>
      </c>
      <c r="J36" s="18">
        <f t="shared" si="13"/>
        <v>11</v>
      </c>
      <c r="K36" s="18">
        <v>3.53</v>
      </c>
      <c r="L36" s="18">
        <f t="shared" si="14"/>
        <v>9</v>
      </c>
      <c r="M36" s="18">
        <v>10</v>
      </c>
      <c r="N36" s="18">
        <f t="shared" si="15"/>
        <v>5</v>
      </c>
      <c r="O36" s="18">
        <v>11</v>
      </c>
      <c r="P36" s="18">
        <f t="shared" si="16"/>
        <v>7</v>
      </c>
      <c r="Q36" s="18">
        <v>6.25</v>
      </c>
      <c r="R36" s="18">
        <f t="shared" si="17"/>
        <v>1</v>
      </c>
      <c r="S36" s="18">
        <v>9999</v>
      </c>
      <c r="T36" s="45">
        <f>_xlfn.RANK.EQ(S36,$S$29:S49,1)</f>
        <v>8</v>
      </c>
      <c r="U36" s="54">
        <f t="shared" si="18"/>
        <v>54</v>
      </c>
    </row>
    <row r="37" spans="1:21" s="25" customFormat="1">
      <c r="A37" s="30">
        <v>68</v>
      </c>
      <c r="B37" s="17" t="s">
        <v>167</v>
      </c>
      <c r="C37" s="45">
        <v>2011</v>
      </c>
      <c r="D37" s="43">
        <f t="shared" si="10"/>
        <v>9</v>
      </c>
      <c r="E37" s="80">
        <v>13.7</v>
      </c>
      <c r="F37" s="18">
        <f t="shared" si="11"/>
        <v>9</v>
      </c>
      <c r="G37" s="19">
        <v>14</v>
      </c>
      <c r="H37" s="18">
        <f t="shared" si="12"/>
        <v>9</v>
      </c>
      <c r="I37" s="18">
        <v>126</v>
      </c>
      <c r="J37" s="18">
        <f t="shared" si="13"/>
        <v>4</v>
      </c>
      <c r="K37" s="18">
        <v>3.78</v>
      </c>
      <c r="L37" s="18">
        <f t="shared" si="14"/>
        <v>5</v>
      </c>
      <c r="M37" s="18">
        <v>7</v>
      </c>
      <c r="N37" s="18">
        <f t="shared" si="15"/>
        <v>11</v>
      </c>
      <c r="O37" s="18">
        <v>9</v>
      </c>
      <c r="P37" s="18">
        <f t="shared" si="16"/>
        <v>9</v>
      </c>
      <c r="Q37" s="18">
        <v>6.34</v>
      </c>
      <c r="R37" s="18">
        <f t="shared" si="17"/>
        <v>2</v>
      </c>
      <c r="S37" s="18">
        <v>3.06</v>
      </c>
      <c r="T37" s="45">
        <f>_xlfn.RANK.EQ(S37,$S$29:S50,1)</f>
        <v>7</v>
      </c>
      <c r="U37" s="54">
        <f t="shared" si="18"/>
        <v>56</v>
      </c>
    </row>
    <row r="38" spans="1:21" s="25" customFormat="1">
      <c r="A38" s="30">
        <v>163</v>
      </c>
      <c r="B38" s="17" t="s">
        <v>118</v>
      </c>
      <c r="C38" s="49">
        <v>2011</v>
      </c>
      <c r="D38" s="43">
        <f t="shared" si="10"/>
        <v>10</v>
      </c>
      <c r="E38" s="80">
        <v>13.4</v>
      </c>
      <c r="F38" s="18">
        <f t="shared" si="11"/>
        <v>5</v>
      </c>
      <c r="G38" s="18">
        <v>11</v>
      </c>
      <c r="H38" s="18">
        <f t="shared" si="12"/>
        <v>12</v>
      </c>
      <c r="I38" s="18">
        <v>115</v>
      </c>
      <c r="J38" s="18">
        <f t="shared" si="13"/>
        <v>9</v>
      </c>
      <c r="K38" s="18">
        <v>3.2</v>
      </c>
      <c r="L38" s="18">
        <f t="shared" si="14"/>
        <v>12</v>
      </c>
      <c r="M38" s="18">
        <v>16</v>
      </c>
      <c r="N38" s="18">
        <f t="shared" si="15"/>
        <v>1</v>
      </c>
      <c r="O38" s="18">
        <v>0</v>
      </c>
      <c r="P38" s="18">
        <f t="shared" si="16"/>
        <v>14</v>
      </c>
      <c r="Q38" s="18">
        <v>6.69</v>
      </c>
      <c r="R38" s="18">
        <f t="shared" si="17"/>
        <v>6</v>
      </c>
      <c r="S38" s="18">
        <v>9999</v>
      </c>
      <c r="T38" s="45">
        <f>_xlfn.RANK.EQ(S38,$S$29:S51,1)</f>
        <v>8</v>
      </c>
      <c r="U38" s="54">
        <f t="shared" si="18"/>
        <v>67</v>
      </c>
    </row>
    <row r="39" spans="1:21" s="25" customFormat="1" ht="30.75" customHeight="1">
      <c r="A39" s="30">
        <v>189</v>
      </c>
      <c r="B39" s="17" t="s">
        <v>60</v>
      </c>
      <c r="C39" s="45">
        <v>2011</v>
      </c>
      <c r="D39" s="43">
        <f t="shared" si="10"/>
        <v>11</v>
      </c>
      <c r="E39" s="80">
        <v>9999</v>
      </c>
      <c r="F39" s="18">
        <f t="shared" si="11"/>
        <v>11</v>
      </c>
      <c r="G39" s="18">
        <v>17</v>
      </c>
      <c r="H39" s="18">
        <f t="shared" si="12"/>
        <v>7</v>
      </c>
      <c r="I39" s="18">
        <v>98</v>
      </c>
      <c r="J39" s="18">
        <f t="shared" si="13"/>
        <v>13</v>
      </c>
      <c r="K39" s="18">
        <v>3.75</v>
      </c>
      <c r="L39" s="18">
        <f t="shared" si="14"/>
        <v>6</v>
      </c>
      <c r="M39" s="18">
        <v>9</v>
      </c>
      <c r="N39" s="18">
        <f t="shared" si="15"/>
        <v>8</v>
      </c>
      <c r="O39" s="18">
        <v>19</v>
      </c>
      <c r="P39" s="18">
        <f t="shared" si="16"/>
        <v>6</v>
      </c>
      <c r="Q39" s="18">
        <v>7.35</v>
      </c>
      <c r="R39" s="18">
        <f t="shared" si="17"/>
        <v>11</v>
      </c>
      <c r="S39" s="18">
        <v>9999</v>
      </c>
      <c r="T39" s="45">
        <f>_xlfn.RANK.EQ(S39,$S$29:S52,1)</f>
        <v>8</v>
      </c>
      <c r="U39" s="54">
        <f t="shared" si="18"/>
        <v>70</v>
      </c>
    </row>
    <row r="40" spans="1:21" s="25" customFormat="1">
      <c r="A40" s="30">
        <v>182</v>
      </c>
      <c r="B40" s="17" t="s">
        <v>47</v>
      </c>
      <c r="C40" s="45">
        <v>2011</v>
      </c>
      <c r="D40" s="43">
        <f t="shared" si="10"/>
        <v>12</v>
      </c>
      <c r="E40" s="80">
        <v>9999</v>
      </c>
      <c r="F40" s="18">
        <f t="shared" si="11"/>
        <v>11</v>
      </c>
      <c r="G40" s="18">
        <v>0</v>
      </c>
      <c r="H40" s="18">
        <f t="shared" si="12"/>
        <v>14</v>
      </c>
      <c r="I40" s="18">
        <v>110</v>
      </c>
      <c r="J40" s="18">
        <f t="shared" si="13"/>
        <v>12</v>
      </c>
      <c r="K40" s="18">
        <v>3.43</v>
      </c>
      <c r="L40" s="18">
        <f t="shared" si="14"/>
        <v>11</v>
      </c>
      <c r="M40" s="18">
        <v>9</v>
      </c>
      <c r="N40" s="18">
        <f t="shared" si="15"/>
        <v>8</v>
      </c>
      <c r="O40" s="18">
        <v>20</v>
      </c>
      <c r="P40" s="18">
        <f t="shared" si="16"/>
        <v>5</v>
      </c>
      <c r="Q40" s="18">
        <v>7.5</v>
      </c>
      <c r="R40" s="18">
        <f t="shared" si="17"/>
        <v>12</v>
      </c>
      <c r="S40" s="18">
        <v>9999</v>
      </c>
      <c r="T40" s="45">
        <f>_xlfn.RANK.EQ(S40,$S$29:S54,1)</f>
        <v>8</v>
      </c>
      <c r="U40" s="54">
        <f t="shared" si="18"/>
        <v>81</v>
      </c>
    </row>
    <row r="41" spans="1:21" s="25" customFormat="1">
      <c r="A41" s="30">
        <v>180</v>
      </c>
      <c r="B41" s="17" t="s">
        <v>84</v>
      </c>
      <c r="C41" s="45">
        <v>2011</v>
      </c>
      <c r="D41" s="43">
        <f t="shared" si="10"/>
        <v>13</v>
      </c>
      <c r="E41" s="80">
        <v>9999</v>
      </c>
      <c r="F41" s="18">
        <f t="shared" si="11"/>
        <v>11</v>
      </c>
      <c r="G41" s="18">
        <v>10</v>
      </c>
      <c r="H41" s="18">
        <f t="shared" si="12"/>
        <v>13</v>
      </c>
      <c r="I41" s="18">
        <v>115</v>
      </c>
      <c r="J41" s="18">
        <f t="shared" si="13"/>
        <v>9</v>
      </c>
      <c r="K41" s="18">
        <v>2.97</v>
      </c>
      <c r="L41" s="18">
        <f t="shared" si="14"/>
        <v>14</v>
      </c>
      <c r="M41" s="18">
        <v>15</v>
      </c>
      <c r="N41" s="18">
        <f t="shared" si="15"/>
        <v>2</v>
      </c>
      <c r="O41" s="18">
        <v>5</v>
      </c>
      <c r="P41" s="18">
        <f t="shared" si="16"/>
        <v>12</v>
      </c>
      <c r="Q41" s="18">
        <v>7.56</v>
      </c>
      <c r="R41" s="18">
        <f t="shared" si="17"/>
        <v>14</v>
      </c>
      <c r="S41" s="18">
        <v>9999</v>
      </c>
      <c r="T41" s="45">
        <f>_xlfn.RANK.EQ(S41,$S$29:S55,1)</f>
        <v>8</v>
      </c>
      <c r="U41" s="54">
        <f t="shared" si="18"/>
        <v>83</v>
      </c>
    </row>
    <row r="42" spans="1:21" s="25" customFormat="1" ht="15.75" thickBot="1">
      <c r="A42" s="31">
        <v>70</v>
      </c>
      <c r="B42" s="32" t="s">
        <v>170</v>
      </c>
      <c r="C42" s="47">
        <v>2011</v>
      </c>
      <c r="D42" s="44">
        <f t="shared" si="10"/>
        <v>14</v>
      </c>
      <c r="E42" s="81">
        <v>14.5</v>
      </c>
      <c r="F42" s="26">
        <f t="shared" si="11"/>
        <v>10</v>
      </c>
      <c r="G42" s="58">
        <v>14</v>
      </c>
      <c r="H42" s="26">
        <f t="shared" si="12"/>
        <v>9</v>
      </c>
      <c r="I42" s="26">
        <v>86</v>
      </c>
      <c r="J42" s="26">
        <f t="shared" si="13"/>
        <v>14</v>
      </c>
      <c r="K42" s="26">
        <v>3.12</v>
      </c>
      <c r="L42" s="26">
        <f t="shared" si="14"/>
        <v>13</v>
      </c>
      <c r="M42" s="26">
        <v>6</v>
      </c>
      <c r="N42" s="26">
        <f t="shared" si="15"/>
        <v>12</v>
      </c>
      <c r="O42" s="26">
        <v>4</v>
      </c>
      <c r="P42" s="26">
        <f t="shared" si="16"/>
        <v>13</v>
      </c>
      <c r="Q42" s="26">
        <v>7.5</v>
      </c>
      <c r="R42" s="26">
        <f t="shared" si="17"/>
        <v>12</v>
      </c>
      <c r="S42" s="26">
        <v>2.42</v>
      </c>
      <c r="T42" s="47">
        <f>_xlfn.RANK.EQ(S42,$S$29:S57,1)</f>
        <v>4</v>
      </c>
      <c r="U42" s="55">
        <f t="shared" si="18"/>
        <v>87</v>
      </c>
    </row>
    <row r="43" spans="1:21" s="72" customFormat="1"/>
  </sheetData>
  <sortState ref="A13:U24">
    <sortCondition ref="U13:U24"/>
  </sortState>
  <mergeCells count="13">
    <mergeCell ref="A23:U28"/>
    <mergeCell ref="A13:U13"/>
    <mergeCell ref="A1:T3"/>
    <mergeCell ref="E4:F4"/>
    <mergeCell ref="E11:U11"/>
    <mergeCell ref="A6:T6"/>
    <mergeCell ref="B8:C8"/>
    <mergeCell ref="E8:T8"/>
    <mergeCell ref="B9:C9"/>
    <mergeCell ref="E9:T9"/>
    <mergeCell ref="A11:A12"/>
    <mergeCell ref="B11:B12"/>
    <mergeCell ref="C11:C12"/>
  </mergeCells>
  <dataValidations count="3">
    <dataValidation type="list" allowBlank="1" showInputMessage="1" showErrorMessage="1" sqref="E4:F4">
      <formula1>Регион</formula1>
    </dataValidation>
    <dataValidation type="list" allowBlank="1" showInputMessage="1" showErrorMessage="1" sqref="S7:T7">
      <formula1>Месяц</formula1>
    </dataValidation>
    <dataValidation type="list" allowBlank="1" showInputMessage="1" showErrorMessage="1" sqref="O7:R7">
      <formula1>День</formula1>
    </dataValidation>
  </dataValidations>
  <pageMargins left="0.7" right="0.7" top="0.75" bottom="0.75" header="0.3" footer="0.3"/>
  <pageSetup paperSize="9" scale="3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U44"/>
  <sheetViews>
    <sheetView topLeftCell="A12" zoomScale="70" zoomScaleNormal="70" workbookViewId="0">
      <selection activeCell="X37" sqref="X37"/>
    </sheetView>
  </sheetViews>
  <sheetFormatPr defaultRowHeight="15"/>
  <cols>
    <col min="2" max="2" width="34.140625" customWidth="1"/>
  </cols>
  <sheetData>
    <row r="3" spans="1:21" s="1" customFormat="1" ht="29.25" customHeight="1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1" s="1" customFormat="1" ht="15.75" customHeight="1">
      <c r="A4" s="6" t="s">
        <v>1</v>
      </c>
      <c r="B4" s="7"/>
      <c r="C4" s="6"/>
      <c r="D4" s="6"/>
      <c r="E4" s="94"/>
      <c r="F4" s="94"/>
      <c r="G4" s="94"/>
      <c r="H4" s="94"/>
      <c r="I4" s="94"/>
      <c r="J4" s="94"/>
      <c r="K4" s="94"/>
      <c r="L4" s="94"/>
      <c r="M4" s="8" t="s">
        <v>2</v>
      </c>
      <c r="N4" s="8"/>
      <c r="O4" s="9"/>
      <c r="P4" s="9"/>
      <c r="Q4" s="9"/>
      <c r="R4" s="9"/>
      <c r="S4" s="9"/>
      <c r="T4" s="9"/>
    </row>
    <row r="5" spans="1:21" s="1" customFormat="1" ht="32.25" customHeight="1">
      <c r="A5" s="6"/>
      <c r="B5" s="103"/>
      <c r="C5" s="103"/>
      <c r="D5" s="95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1" s="1" customFormat="1" ht="32.25" customHeight="1">
      <c r="A6" s="6"/>
      <c r="B6" s="104" t="s">
        <v>4</v>
      </c>
      <c r="C6" s="104"/>
      <c r="D6" s="96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1" s="1" customFormat="1" ht="28.5" customHeight="1" thickBot="1">
      <c r="A7" s="10" t="s">
        <v>5</v>
      </c>
      <c r="B7" s="11"/>
      <c r="C7" s="10"/>
      <c r="D7" s="1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1" s="1" customFormat="1" ht="47.25" customHeight="1" thickBot="1">
      <c r="A8" s="123" t="s">
        <v>6</v>
      </c>
      <c r="B8" s="125" t="s">
        <v>7</v>
      </c>
      <c r="C8" s="127" t="s">
        <v>8</v>
      </c>
      <c r="D8" s="59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3"/>
    </row>
    <row r="9" spans="1:21" s="1" customFormat="1" ht="185.25" customHeight="1" thickBot="1">
      <c r="A9" s="124"/>
      <c r="B9" s="126"/>
      <c r="C9" s="154"/>
      <c r="D9" s="75" t="s">
        <v>176</v>
      </c>
      <c r="E9" s="97" t="s">
        <v>9</v>
      </c>
      <c r="F9" s="93" t="s">
        <v>172</v>
      </c>
      <c r="G9" s="97" t="s">
        <v>10</v>
      </c>
      <c r="H9" s="93" t="s">
        <v>172</v>
      </c>
      <c r="I9" s="97" t="s">
        <v>11</v>
      </c>
      <c r="J9" s="93" t="s">
        <v>172</v>
      </c>
      <c r="K9" s="97" t="s">
        <v>12</v>
      </c>
      <c r="L9" s="93" t="s">
        <v>172</v>
      </c>
      <c r="M9" s="97" t="s">
        <v>13</v>
      </c>
      <c r="N9" s="93" t="s">
        <v>172</v>
      </c>
      <c r="O9" s="97" t="s">
        <v>14</v>
      </c>
      <c r="P9" s="93" t="s">
        <v>172</v>
      </c>
      <c r="Q9" s="97" t="s">
        <v>15</v>
      </c>
      <c r="R9" s="93" t="s">
        <v>172</v>
      </c>
      <c r="S9" s="97" t="s">
        <v>17</v>
      </c>
      <c r="T9" s="93" t="s">
        <v>172</v>
      </c>
      <c r="U9" s="77" t="s">
        <v>175</v>
      </c>
    </row>
    <row r="10" spans="1:21" s="1" customFormat="1" ht="20.25" customHeight="1" thickBot="1">
      <c r="A10" s="199">
        <v>35</v>
      </c>
      <c r="B10" s="200" t="s">
        <v>128</v>
      </c>
      <c r="C10" s="201">
        <v>2011</v>
      </c>
      <c r="D10" s="42">
        <v>1</v>
      </c>
      <c r="E10" s="202">
        <v>12.8</v>
      </c>
      <c r="F10" s="203">
        <v>4</v>
      </c>
      <c r="G10" s="204">
        <v>40</v>
      </c>
      <c r="H10" s="203">
        <v>1</v>
      </c>
      <c r="I10" s="203">
        <v>153</v>
      </c>
      <c r="J10" s="203">
        <v>1</v>
      </c>
      <c r="K10" s="203">
        <v>4.28</v>
      </c>
      <c r="L10" s="203">
        <v>1</v>
      </c>
      <c r="M10" s="203">
        <v>11</v>
      </c>
      <c r="N10" s="203">
        <v>2</v>
      </c>
      <c r="O10" s="203">
        <v>22</v>
      </c>
      <c r="P10" s="203">
        <v>2</v>
      </c>
      <c r="Q10" s="203">
        <v>6.85</v>
      </c>
      <c r="R10" s="203">
        <v>8</v>
      </c>
      <c r="S10" s="203">
        <v>2.2599999999999998</v>
      </c>
      <c r="T10" s="201">
        <v>2</v>
      </c>
      <c r="U10" s="205">
        <f>F10+H10+J10+L10+N10+P10+R10+T10</f>
        <v>21</v>
      </c>
    </row>
    <row r="11" spans="1:21" s="1" customFormat="1" ht="20.25" customHeight="1" thickBot="1">
      <c r="A11" s="165">
        <v>50</v>
      </c>
      <c r="B11" s="166" t="s">
        <v>144</v>
      </c>
      <c r="C11" s="167">
        <v>2011</v>
      </c>
      <c r="D11" s="43">
        <v>2</v>
      </c>
      <c r="E11" s="79">
        <v>12.2</v>
      </c>
      <c r="F11" s="168">
        <v>1</v>
      </c>
      <c r="G11" s="169">
        <v>30</v>
      </c>
      <c r="H11" s="168">
        <v>2</v>
      </c>
      <c r="I11" s="168">
        <v>122</v>
      </c>
      <c r="J11" s="168">
        <v>5</v>
      </c>
      <c r="K11" s="168">
        <v>3.98</v>
      </c>
      <c r="L11" s="168">
        <v>5</v>
      </c>
      <c r="M11" s="168">
        <v>0</v>
      </c>
      <c r="N11" s="168">
        <v>10</v>
      </c>
      <c r="O11" s="168">
        <v>16</v>
      </c>
      <c r="P11" s="168">
        <v>6</v>
      </c>
      <c r="Q11" s="168">
        <v>6.5</v>
      </c>
      <c r="R11" s="168">
        <v>4</v>
      </c>
      <c r="S11" s="168">
        <v>2.37</v>
      </c>
      <c r="T11" s="167">
        <v>5</v>
      </c>
      <c r="U11" s="205">
        <f t="shared" ref="U11:U21" si="0">F11+H11+J11+L11+N11+P11+R11+T11</f>
        <v>38</v>
      </c>
    </row>
    <row r="12" spans="1:21" s="1" customFormat="1" ht="16.5" customHeight="1" thickBot="1">
      <c r="A12" s="165">
        <v>45</v>
      </c>
      <c r="B12" s="166" t="s">
        <v>142</v>
      </c>
      <c r="C12" s="167">
        <v>2011</v>
      </c>
      <c r="D12" s="43">
        <v>2</v>
      </c>
      <c r="E12" s="79">
        <v>12.3</v>
      </c>
      <c r="F12" s="168">
        <v>2</v>
      </c>
      <c r="G12" s="169">
        <v>20</v>
      </c>
      <c r="H12" s="168">
        <v>9</v>
      </c>
      <c r="I12" s="168">
        <v>135</v>
      </c>
      <c r="J12" s="168">
        <v>3</v>
      </c>
      <c r="K12" s="168">
        <v>4.17</v>
      </c>
      <c r="L12" s="168">
        <v>3</v>
      </c>
      <c r="M12" s="168">
        <v>2</v>
      </c>
      <c r="N12" s="168">
        <v>8</v>
      </c>
      <c r="O12" s="168">
        <v>17</v>
      </c>
      <c r="P12" s="168">
        <v>3</v>
      </c>
      <c r="Q12" s="168">
        <v>6.38</v>
      </c>
      <c r="R12" s="168">
        <v>3</v>
      </c>
      <c r="S12" s="168">
        <v>2.39</v>
      </c>
      <c r="T12" s="167">
        <v>7</v>
      </c>
      <c r="U12" s="205">
        <f t="shared" si="0"/>
        <v>38</v>
      </c>
    </row>
    <row r="13" spans="1:21" s="1" customFormat="1" ht="15.75" thickBot="1">
      <c r="A13" s="165">
        <v>187</v>
      </c>
      <c r="B13" s="166" t="s">
        <v>187</v>
      </c>
      <c r="C13" s="167">
        <v>2012</v>
      </c>
      <c r="D13" s="43">
        <v>4</v>
      </c>
      <c r="E13" s="170">
        <v>9999</v>
      </c>
      <c r="F13" s="168">
        <v>10</v>
      </c>
      <c r="G13" s="168">
        <v>24</v>
      </c>
      <c r="H13" s="168">
        <v>7</v>
      </c>
      <c r="I13" s="168">
        <v>136</v>
      </c>
      <c r="J13" s="168">
        <v>2</v>
      </c>
      <c r="K13" s="168">
        <v>4.04</v>
      </c>
      <c r="L13" s="168">
        <v>4</v>
      </c>
      <c r="M13" s="168">
        <v>13</v>
      </c>
      <c r="N13" s="168">
        <v>1</v>
      </c>
      <c r="O13" s="168">
        <v>17</v>
      </c>
      <c r="P13" s="168">
        <v>3</v>
      </c>
      <c r="Q13" s="168">
        <v>6.66</v>
      </c>
      <c r="R13" s="168">
        <v>6</v>
      </c>
      <c r="S13" s="168">
        <v>9999</v>
      </c>
      <c r="T13" s="167">
        <v>8</v>
      </c>
      <c r="U13" s="205">
        <f t="shared" si="0"/>
        <v>41</v>
      </c>
    </row>
    <row r="14" spans="1:21" s="25" customFormat="1" ht="15.75" thickBot="1">
      <c r="A14" s="165">
        <v>66</v>
      </c>
      <c r="B14" s="166" t="s">
        <v>162</v>
      </c>
      <c r="C14" s="167">
        <v>2011</v>
      </c>
      <c r="D14" s="43">
        <v>4</v>
      </c>
      <c r="E14" s="170">
        <v>13.1</v>
      </c>
      <c r="F14" s="168">
        <v>5</v>
      </c>
      <c r="G14" s="169">
        <v>23</v>
      </c>
      <c r="H14" s="168">
        <v>8</v>
      </c>
      <c r="I14" s="168">
        <v>123</v>
      </c>
      <c r="J14" s="168">
        <v>4</v>
      </c>
      <c r="K14" s="168">
        <v>3.66</v>
      </c>
      <c r="L14" s="168">
        <v>6</v>
      </c>
      <c r="M14" s="168">
        <v>6</v>
      </c>
      <c r="N14" s="168">
        <v>3</v>
      </c>
      <c r="O14" s="168">
        <v>7</v>
      </c>
      <c r="P14" s="168">
        <v>9</v>
      </c>
      <c r="Q14" s="168">
        <v>6.56</v>
      </c>
      <c r="R14" s="168">
        <v>5</v>
      </c>
      <c r="S14" s="168">
        <v>2.21</v>
      </c>
      <c r="T14" s="167">
        <v>1</v>
      </c>
      <c r="U14" s="205">
        <f t="shared" si="0"/>
        <v>41</v>
      </c>
    </row>
    <row r="15" spans="1:21" s="25" customFormat="1" ht="15.75" thickBot="1">
      <c r="A15" s="165">
        <v>46</v>
      </c>
      <c r="B15" s="166" t="s">
        <v>124</v>
      </c>
      <c r="C15" s="167">
        <v>2011</v>
      </c>
      <c r="D15" s="43">
        <v>6</v>
      </c>
      <c r="E15" s="79">
        <v>14</v>
      </c>
      <c r="F15" s="168">
        <v>7</v>
      </c>
      <c r="G15" s="169">
        <v>30</v>
      </c>
      <c r="H15" s="168">
        <v>2</v>
      </c>
      <c r="I15" s="168">
        <v>121</v>
      </c>
      <c r="J15" s="168">
        <v>6</v>
      </c>
      <c r="K15" s="168">
        <v>3.66</v>
      </c>
      <c r="L15" s="168">
        <v>6</v>
      </c>
      <c r="M15" s="168">
        <v>2</v>
      </c>
      <c r="N15" s="168">
        <v>8</v>
      </c>
      <c r="O15" s="168">
        <v>39</v>
      </c>
      <c r="P15" s="168">
        <v>1</v>
      </c>
      <c r="Q15" s="168">
        <v>8.2200000000000006</v>
      </c>
      <c r="R15" s="168">
        <v>11</v>
      </c>
      <c r="S15" s="168">
        <v>2.37</v>
      </c>
      <c r="T15" s="167">
        <v>5</v>
      </c>
      <c r="U15" s="205">
        <f t="shared" si="0"/>
        <v>46</v>
      </c>
    </row>
    <row r="16" spans="1:21" s="25" customFormat="1" ht="15.75" thickBot="1">
      <c r="A16" s="165">
        <v>63</v>
      </c>
      <c r="B16" s="166" t="s">
        <v>149</v>
      </c>
      <c r="C16" s="167">
        <v>2011</v>
      </c>
      <c r="D16" s="43">
        <v>7</v>
      </c>
      <c r="E16" s="170">
        <v>12.6</v>
      </c>
      <c r="F16" s="168">
        <v>3</v>
      </c>
      <c r="G16" s="169">
        <v>18</v>
      </c>
      <c r="H16" s="168">
        <v>10</v>
      </c>
      <c r="I16" s="168">
        <v>118</v>
      </c>
      <c r="J16" s="168">
        <v>8</v>
      </c>
      <c r="K16" s="168">
        <v>3.32</v>
      </c>
      <c r="L16" s="168">
        <v>10</v>
      </c>
      <c r="M16" s="168">
        <v>6</v>
      </c>
      <c r="N16" s="168">
        <v>3</v>
      </c>
      <c r="O16" s="168">
        <v>0</v>
      </c>
      <c r="P16" s="168">
        <v>11</v>
      </c>
      <c r="Q16" s="168">
        <v>5.85</v>
      </c>
      <c r="R16" s="168">
        <v>1</v>
      </c>
      <c r="S16" s="168">
        <v>2.2599999999999998</v>
      </c>
      <c r="T16" s="167">
        <v>2</v>
      </c>
      <c r="U16" s="205">
        <f t="shared" si="0"/>
        <v>48</v>
      </c>
    </row>
    <row r="17" spans="1:21" s="25" customFormat="1" ht="15.75" thickBot="1">
      <c r="A17" s="165">
        <v>47</v>
      </c>
      <c r="B17" s="166" t="s">
        <v>164</v>
      </c>
      <c r="C17" s="167">
        <v>2011</v>
      </c>
      <c r="D17" s="43">
        <v>8</v>
      </c>
      <c r="E17" s="79">
        <v>13.2</v>
      </c>
      <c r="F17" s="168">
        <v>6</v>
      </c>
      <c r="G17" s="169">
        <v>30</v>
      </c>
      <c r="H17" s="168">
        <v>2</v>
      </c>
      <c r="I17" s="168">
        <v>120</v>
      </c>
      <c r="J17" s="168">
        <v>7</v>
      </c>
      <c r="K17" s="168">
        <v>3.45</v>
      </c>
      <c r="L17" s="168">
        <v>9</v>
      </c>
      <c r="M17" s="168">
        <v>5</v>
      </c>
      <c r="N17" s="168">
        <v>6</v>
      </c>
      <c r="O17" s="168">
        <v>8</v>
      </c>
      <c r="P17" s="168">
        <v>8</v>
      </c>
      <c r="Q17" s="168">
        <v>6.97</v>
      </c>
      <c r="R17" s="168">
        <v>9</v>
      </c>
      <c r="S17" s="168">
        <v>2.29</v>
      </c>
      <c r="T17" s="167">
        <v>4</v>
      </c>
      <c r="U17" s="205">
        <f t="shared" si="0"/>
        <v>51</v>
      </c>
    </row>
    <row r="18" spans="1:21" s="25" customFormat="1" ht="15.75" thickBot="1">
      <c r="A18" s="165">
        <v>177</v>
      </c>
      <c r="B18" s="166" t="s">
        <v>46</v>
      </c>
      <c r="C18" s="167">
        <v>2011</v>
      </c>
      <c r="D18" s="43">
        <v>9</v>
      </c>
      <c r="E18" s="170">
        <v>9999</v>
      </c>
      <c r="F18" s="168">
        <v>10</v>
      </c>
      <c r="G18" s="168">
        <v>17</v>
      </c>
      <c r="H18" s="168">
        <v>11</v>
      </c>
      <c r="I18" s="168">
        <v>112</v>
      </c>
      <c r="J18" s="168">
        <v>9</v>
      </c>
      <c r="K18" s="168">
        <v>3.66</v>
      </c>
      <c r="L18" s="168">
        <v>6</v>
      </c>
      <c r="M18" s="168">
        <v>5</v>
      </c>
      <c r="N18" s="168">
        <v>6</v>
      </c>
      <c r="O18" s="168">
        <v>17</v>
      </c>
      <c r="P18" s="168">
        <v>3</v>
      </c>
      <c r="Q18" s="168">
        <v>5.9</v>
      </c>
      <c r="R18" s="168">
        <v>2</v>
      </c>
      <c r="S18" s="168">
        <v>9999</v>
      </c>
      <c r="T18" s="167">
        <v>8</v>
      </c>
      <c r="U18" s="205">
        <f t="shared" si="0"/>
        <v>55</v>
      </c>
    </row>
    <row r="19" spans="1:21" s="25" customFormat="1" ht="15.75" thickBot="1">
      <c r="A19" s="165">
        <v>21</v>
      </c>
      <c r="B19" s="166" t="s">
        <v>188</v>
      </c>
      <c r="C19" s="167">
        <v>2012</v>
      </c>
      <c r="D19" s="43">
        <v>10</v>
      </c>
      <c r="E19" s="170">
        <v>14.1</v>
      </c>
      <c r="F19" s="168">
        <v>8</v>
      </c>
      <c r="G19" s="168">
        <v>30</v>
      </c>
      <c r="H19" s="168">
        <v>2</v>
      </c>
      <c r="I19" s="168">
        <v>108</v>
      </c>
      <c r="J19" s="168">
        <v>10</v>
      </c>
      <c r="K19" s="168">
        <v>2.93</v>
      </c>
      <c r="L19" s="168">
        <v>11</v>
      </c>
      <c r="M19" s="168">
        <v>6</v>
      </c>
      <c r="N19" s="168">
        <v>3</v>
      </c>
      <c r="O19" s="168">
        <v>13</v>
      </c>
      <c r="P19" s="168">
        <v>7</v>
      </c>
      <c r="Q19" s="168">
        <v>6.78</v>
      </c>
      <c r="R19" s="168">
        <v>7</v>
      </c>
      <c r="S19" s="168">
        <v>9999</v>
      </c>
      <c r="T19" s="167">
        <v>8</v>
      </c>
      <c r="U19" s="205">
        <f t="shared" si="0"/>
        <v>56</v>
      </c>
    </row>
    <row r="20" spans="1:21" s="25" customFormat="1" ht="15.75" thickBot="1">
      <c r="A20" s="165">
        <v>172</v>
      </c>
      <c r="B20" s="166" t="s">
        <v>189</v>
      </c>
      <c r="C20" s="167">
        <v>2012</v>
      </c>
      <c r="D20" s="43">
        <v>11</v>
      </c>
      <c r="E20" s="170">
        <v>14.1</v>
      </c>
      <c r="F20" s="168">
        <v>8</v>
      </c>
      <c r="G20" s="168">
        <v>0</v>
      </c>
      <c r="H20" s="168">
        <v>12</v>
      </c>
      <c r="I20" s="168">
        <v>105</v>
      </c>
      <c r="J20" s="168">
        <v>11</v>
      </c>
      <c r="K20" s="168">
        <v>4.28</v>
      </c>
      <c r="L20" s="168">
        <v>1</v>
      </c>
      <c r="M20" s="168">
        <v>0</v>
      </c>
      <c r="N20" s="168">
        <v>10</v>
      </c>
      <c r="O20" s="168">
        <v>7</v>
      </c>
      <c r="P20" s="168">
        <v>9</v>
      </c>
      <c r="Q20" s="168">
        <v>7.9</v>
      </c>
      <c r="R20" s="168">
        <v>10</v>
      </c>
      <c r="S20" s="168">
        <v>9999</v>
      </c>
      <c r="T20" s="167">
        <v>8</v>
      </c>
      <c r="U20" s="205">
        <f t="shared" si="0"/>
        <v>69</v>
      </c>
    </row>
    <row r="21" spans="1:21" s="25" customFormat="1" ht="15.75" thickBot="1">
      <c r="A21" s="171">
        <v>40</v>
      </c>
      <c r="B21" s="172" t="s">
        <v>44</v>
      </c>
      <c r="C21" s="173">
        <v>2011</v>
      </c>
      <c r="D21" s="44">
        <v>12</v>
      </c>
      <c r="E21" s="174">
        <v>9999</v>
      </c>
      <c r="F21" s="175">
        <v>10</v>
      </c>
      <c r="G21" s="176">
        <v>30</v>
      </c>
      <c r="H21" s="175">
        <v>2</v>
      </c>
      <c r="I21" s="175">
        <v>0</v>
      </c>
      <c r="J21" s="175">
        <v>12</v>
      </c>
      <c r="K21" s="175">
        <v>0</v>
      </c>
      <c r="L21" s="175">
        <v>12</v>
      </c>
      <c r="M21" s="175">
        <v>0</v>
      </c>
      <c r="N21" s="175">
        <v>10</v>
      </c>
      <c r="O21" s="175">
        <v>0</v>
      </c>
      <c r="P21" s="175">
        <v>11</v>
      </c>
      <c r="Q21" s="175">
        <v>9999</v>
      </c>
      <c r="R21" s="175">
        <v>12</v>
      </c>
      <c r="S21" s="175">
        <v>9999</v>
      </c>
      <c r="T21" s="173">
        <v>8</v>
      </c>
      <c r="U21" s="205">
        <f t="shared" si="0"/>
        <v>77</v>
      </c>
    </row>
    <row r="22" spans="1:21" s="164" customFormat="1">
      <c r="A22" s="163" t="e">
        <f>T27+#REF!+R27+P27+#REF!+N27+L27+J27+H27+#REF!+F27+#REF!</f>
        <v>#REF!</v>
      </c>
    </row>
    <row r="23" spans="1:21" s="164" customFormat="1">
      <c r="A23" s="163"/>
    </row>
    <row r="24" spans="1:21" s="164" customFormat="1">
      <c r="A24" s="163"/>
    </row>
    <row r="25" spans="1:21" s="164" customFormat="1">
      <c r="A25" s="163"/>
    </row>
    <row r="26" spans="1:21" s="164" customFormat="1">
      <c r="A26" s="163"/>
    </row>
    <row r="27" spans="1:21" s="164" customFormat="1" ht="15.75" thickBot="1">
      <c r="A27" s="163"/>
    </row>
    <row r="28" spans="1:21" s="25" customFormat="1" ht="15.75" thickBot="1">
      <c r="A28" s="177">
        <v>34</v>
      </c>
      <c r="B28" s="178" t="s">
        <v>132</v>
      </c>
      <c r="C28" s="179">
        <v>2011</v>
      </c>
      <c r="D28" s="180">
        <v>1</v>
      </c>
      <c r="E28" s="181">
        <v>13.5</v>
      </c>
      <c r="F28" s="182">
        <v>7</v>
      </c>
      <c r="G28" s="183">
        <v>30</v>
      </c>
      <c r="H28" s="182">
        <v>2</v>
      </c>
      <c r="I28" s="182">
        <v>129</v>
      </c>
      <c r="J28" s="182">
        <v>3</v>
      </c>
      <c r="K28" s="182">
        <v>4.5199999999999996</v>
      </c>
      <c r="L28" s="182">
        <v>1</v>
      </c>
      <c r="M28" s="182">
        <v>12</v>
      </c>
      <c r="N28" s="182">
        <v>4</v>
      </c>
      <c r="O28" s="182">
        <v>30</v>
      </c>
      <c r="P28" s="182">
        <v>1</v>
      </c>
      <c r="Q28" s="182">
        <v>7.16</v>
      </c>
      <c r="R28" s="182">
        <v>10</v>
      </c>
      <c r="S28" s="182">
        <v>2.2999999999999998</v>
      </c>
      <c r="T28" s="179">
        <v>1</v>
      </c>
      <c r="U28" s="205">
        <f t="shared" ref="U28:U44" si="1">F28+H28+J28+L28+N28+P28+R28+T28</f>
        <v>29</v>
      </c>
    </row>
    <row r="29" spans="1:21" s="25" customFormat="1" ht="15.75" thickBot="1">
      <c r="A29" s="184">
        <v>41</v>
      </c>
      <c r="B29" s="185" t="s">
        <v>117</v>
      </c>
      <c r="C29" s="186">
        <v>2011</v>
      </c>
      <c r="D29" s="187">
        <v>2</v>
      </c>
      <c r="E29" s="188">
        <v>12.1</v>
      </c>
      <c r="F29" s="189">
        <v>3</v>
      </c>
      <c r="G29" s="190">
        <v>31</v>
      </c>
      <c r="H29" s="189">
        <v>1</v>
      </c>
      <c r="I29" s="189">
        <v>124</v>
      </c>
      <c r="J29" s="189">
        <v>5</v>
      </c>
      <c r="K29" s="189">
        <v>4.28</v>
      </c>
      <c r="L29" s="189">
        <v>2</v>
      </c>
      <c r="M29" s="189">
        <v>5</v>
      </c>
      <c r="N29" s="189">
        <v>16</v>
      </c>
      <c r="O29" s="189">
        <v>22</v>
      </c>
      <c r="P29" s="189">
        <v>4</v>
      </c>
      <c r="Q29" s="189">
        <v>6.72</v>
      </c>
      <c r="R29" s="189">
        <v>7</v>
      </c>
      <c r="S29" s="189">
        <v>2.39</v>
      </c>
      <c r="T29" s="186">
        <v>3</v>
      </c>
      <c r="U29" s="205">
        <f t="shared" si="1"/>
        <v>41</v>
      </c>
    </row>
    <row r="30" spans="1:21" s="25" customFormat="1" ht="15.75" thickBot="1">
      <c r="A30" s="184">
        <v>61</v>
      </c>
      <c r="B30" s="185" t="s">
        <v>154</v>
      </c>
      <c r="C30" s="186">
        <v>2011</v>
      </c>
      <c r="D30" s="187">
        <v>3</v>
      </c>
      <c r="E30" s="191">
        <v>13.6</v>
      </c>
      <c r="F30" s="189">
        <v>8</v>
      </c>
      <c r="G30" s="190">
        <v>26</v>
      </c>
      <c r="H30" s="189">
        <v>4</v>
      </c>
      <c r="I30" s="189">
        <v>130</v>
      </c>
      <c r="J30" s="189">
        <v>1</v>
      </c>
      <c r="K30" s="189">
        <v>3.6</v>
      </c>
      <c r="L30" s="189">
        <v>8</v>
      </c>
      <c r="M30" s="189">
        <v>14</v>
      </c>
      <c r="N30" s="189">
        <v>3</v>
      </c>
      <c r="O30" s="189">
        <v>10</v>
      </c>
      <c r="P30" s="189">
        <v>10</v>
      </c>
      <c r="Q30" s="189">
        <v>6.37</v>
      </c>
      <c r="R30" s="189">
        <v>3</v>
      </c>
      <c r="S30" s="189">
        <v>2.4700000000000002</v>
      </c>
      <c r="T30" s="186">
        <v>5</v>
      </c>
      <c r="U30" s="205">
        <f t="shared" si="1"/>
        <v>42</v>
      </c>
    </row>
    <row r="31" spans="1:21" s="25" customFormat="1" ht="15.75" thickBot="1">
      <c r="A31" s="184">
        <v>49</v>
      </c>
      <c r="B31" s="185" t="s">
        <v>131</v>
      </c>
      <c r="C31" s="186">
        <v>2011</v>
      </c>
      <c r="D31" s="187">
        <v>4</v>
      </c>
      <c r="E31" s="188">
        <v>12.7</v>
      </c>
      <c r="F31" s="189">
        <v>4</v>
      </c>
      <c r="G31" s="190">
        <v>30</v>
      </c>
      <c r="H31" s="189">
        <v>2</v>
      </c>
      <c r="I31" s="189">
        <v>124</v>
      </c>
      <c r="J31" s="189">
        <v>5</v>
      </c>
      <c r="K31" s="189">
        <v>3.53</v>
      </c>
      <c r="L31" s="189">
        <v>9</v>
      </c>
      <c r="M31" s="189">
        <v>9</v>
      </c>
      <c r="N31" s="189">
        <v>9</v>
      </c>
      <c r="O31" s="189">
        <v>26</v>
      </c>
      <c r="P31" s="189">
        <v>3</v>
      </c>
      <c r="Q31" s="189">
        <v>6.97</v>
      </c>
      <c r="R31" s="189">
        <v>9</v>
      </c>
      <c r="S31" s="189">
        <v>2.36</v>
      </c>
      <c r="T31" s="186">
        <v>2</v>
      </c>
      <c r="U31" s="205">
        <f t="shared" si="1"/>
        <v>43</v>
      </c>
    </row>
    <row r="32" spans="1:21" s="25" customFormat="1" ht="15.75" thickBot="1">
      <c r="A32" s="184">
        <v>188</v>
      </c>
      <c r="B32" s="185" t="s">
        <v>41</v>
      </c>
      <c r="C32" s="186">
        <v>2011</v>
      </c>
      <c r="D32" s="187">
        <v>5</v>
      </c>
      <c r="E32" s="191">
        <v>9999</v>
      </c>
      <c r="F32" s="189">
        <v>11</v>
      </c>
      <c r="G32" s="189">
        <v>26</v>
      </c>
      <c r="H32" s="189">
        <v>4</v>
      </c>
      <c r="I32" s="189">
        <v>130</v>
      </c>
      <c r="J32" s="189">
        <v>1</v>
      </c>
      <c r="K32" s="189">
        <v>4.0999999999999996</v>
      </c>
      <c r="L32" s="189">
        <v>3</v>
      </c>
      <c r="M32" s="189">
        <v>6</v>
      </c>
      <c r="N32" s="189">
        <v>14</v>
      </c>
      <c r="O32" s="189">
        <v>28</v>
      </c>
      <c r="P32" s="189">
        <v>2</v>
      </c>
      <c r="Q32" s="189">
        <v>6.44</v>
      </c>
      <c r="R32" s="189">
        <v>5</v>
      </c>
      <c r="S32" s="189">
        <v>9999</v>
      </c>
      <c r="T32" s="186">
        <v>8</v>
      </c>
      <c r="U32" s="205">
        <f t="shared" si="1"/>
        <v>48</v>
      </c>
    </row>
    <row r="33" spans="1:21" s="25" customFormat="1" ht="15.75" thickBot="1">
      <c r="A33" s="184">
        <v>75</v>
      </c>
      <c r="B33" s="185" t="s">
        <v>161</v>
      </c>
      <c r="C33" s="186">
        <v>2011</v>
      </c>
      <c r="D33" s="187">
        <v>6</v>
      </c>
      <c r="E33" s="191">
        <v>13.4</v>
      </c>
      <c r="F33" s="189">
        <v>5</v>
      </c>
      <c r="G33" s="190">
        <v>23</v>
      </c>
      <c r="H33" s="189">
        <v>6</v>
      </c>
      <c r="I33" s="189">
        <v>124</v>
      </c>
      <c r="J33" s="189">
        <v>5</v>
      </c>
      <c r="K33" s="189">
        <v>3.7</v>
      </c>
      <c r="L33" s="189">
        <v>7</v>
      </c>
      <c r="M33" s="189">
        <v>10</v>
      </c>
      <c r="N33" s="189">
        <v>5</v>
      </c>
      <c r="O33" s="189">
        <v>6</v>
      </c>
      <c r="P33" s="189">
        <v>14</v>
      </c>
      <c r="Q33" s="189">
        <v>6.37</v>
      </c>
      <c r="R33" s="189">
        <v>3</v>
      </c>
      <c r="S33" s="189">
        <v>2.4700000000000002</v>
      </c>
      <c r="T33" s="186">
        <v>5</v>
      </c>
      <c r="U33" s="205">
        <f t="shared" si="1"/>
        <v>50</v>
      </c>
    </row>
    <row r="34" spans="1:21" s="25" customFormat="1" ht="15.75" thickBot="1">
      <c r="A34" s="184">
        <v>176</v>
      </c>
      <c r="B34" s="185" t="s">
        <v>80</v>
      </c>
      <c r="C34" s="186">
        <v>2011</v>
      </c>
      <c r="D34" s="187">
        <v>7</v>
      </c>
      <c r="E34" s="191">
        <v>9.1999999999999993</v>
      </c>
      <c r="F34" s="189">
        <v>1</v>
      </c>
      <c r="G34" s="189">
        <v>17</v>
      </c>
      <c r="H34" s="189">
        <v>8</v>
      </c>
      <c r="I34" s="189">
        <v>122</v>
      </c>
      <c r="J34" s="189">
        <v>8</v>
      </c>
      <c r="K34" s="189">
        <v>3.99</v>
      </c>
      <c r="L34" s="189">
        <v>4</v>
      </c>
      <c r="M34" s="189">
        <v>10</v>
      </c>
      <c r="N34" s="189">
        <v>5</v>
      </c>
      <c r="O34" s="189">
        <v>7</v>
      </c>
      <c r="P34" s="189">
        <v>13</v>
      </c>
      <c r="Q34" s="189">
        <v>6.78</v>
      </c>
      <c r="R34" s="189">
        <v>8</v>
      </c>
      <c r="S34" s="189">
        <v>9999</v>
      </c>
      <c r="T34" s="186">
        <v>8</v>
      </c>
      <c r="U34" s="205">
        <f t="shared" si="1"/>
        <v>55</v>
      </c>
    </row>
    <row r="35" spans="1:21" s="25" customFormat="1" ht="15.75" thickBot="1">
      <c r="A35" s="184">
        <v>179</v>
      </c>
      <c r="B35" s="185" t="s">
        <v>70</v>
      </c>
      <c r="C35" s="186">
        <v>2011</v>
      </c>
      <c r="D35" s="187">
        <v>8</v>
      </c>
      <c r="E35" s="191">
        <v>9.4</v>
      </c>
      <c r="F35" s="189">
        <v>2</v>
      </c>
      <c r="G35" s="189">
        <v>13</v>
      </c>
      <c r="H35" s="189">
        <v>12</v>
      </c>
      <c r="I35" s="189">
        <v>113</v>
      </c>
      <c r="J35" s="189">
        <v>11</v>
      </c>
      <c r="K35" s="189">
        <v>3.53</v>
      </c>
      <c r="L35" s="189">
        <v>9</v>
      </c>
      <c r="M35" s="189">
        <v>10</v>
      </c>
      <c r="N35" s="189">
        <v>5</v>
      </c>
      <c r="O35" s="189">
        <v>11</v>
      </c>
      <c r="P35" s="189">
        <v>9</v>
      </c>
      <c r="Q35" s="189">
        <v>6.25</v>
      </c>
      <c r="R35" s="189">
        <v>1</v>
      </c>
      <c r="S35" s="189">
        <v>9999</v>
      </c>
      <c r="T35" s="186">
        <v>8</v>
      </c>
      <c r="U35" s="205">
        <f t="shared" si="1"/>
        <v>57</v>
      </c>
    </row>
    <row r="36" spans="1:21" s="25" customFormat="1" ht="15.75" thickBot="1">
      <c r="A36" s="184">
        <v>68</v>
      </c>
      <c r="B36" s="185" t="s">
        <v>167</v>
      </c>
      <c r="C36" s="186">
        <v>2011</v>
      </c>
      <c r="D36" s="187">
        <v>9</v>
      </c>
      <c r="E36" s="191">
        <v>13.7</v>
      </c>
      <c r="F36" s="189">
        <v>9</v>
      </c>
      <c r="G36" s="190">
        <v>14</v>
      </c>
      <c r="H36" s="189">
        <v>10</v>
      </c>
      <c r="I36" s="189">
        <v>126</v>
      </c>
      <c r="J36" s="189">
        <v>4</v>
      </c>
      <c r="K36" s="189">
        <v>3.78</v>
      </c>
      <c r="L36" s="189">
        <v>5</v>
      </c>
      <c r="M36" s="189">
        <v>7</v>
      </c>
      <c r="N36" s="189">
        <v>13</v>
      </c>
      <c r="O36" s="189">
        <v>9</v>
      </c>
      <c r="P36" s="189">
        <v>11</v>
      </c>
      <c r="Q36" s="189">
        <v>6.34</v>
      </c>
      <c r="R36" s="189">
        <v>2</v>
      </c>
      <c r="S36" s="189">
        <v>3.06</v>
      </c>
      <c r="T36" s="186">
        <v>7</v>
      </c>
      <c r="U36" s="205">
        <f t="shared" si="1"/>
        <v>61</v>
      </c>
    </row>
    <row r="37" spans="1:21" s="25" customFormat="1" ht="15.75" thickBot="1">
      <c r="A37" s="184">
        <v>163</v>
      </c>
      <c r="B37" s="185" t="s">
        <v>118</v>
      </c>
      <c r="C37" s="192">
        <v>2011</v>
      </c>
      <c r="D37" s="187">
        <v>10</v>
      </c>
      <c r="E37" s="191">
        <v>13.4</v>
      </c>
      <c r="F37" s="189">
        <v>5</v>
      </c>
      <c r="G37" s="189">
        <v>11</v>
      </c>
      <c r="H37" s="189">
        <v>13</v>
      </c>
      <c r="I37" s="189">
        <v>115</v>
      </c>
      <c r="J37" s="189">
        <v>9</v>
      </c>
      <c r="K37" s="189">
        <v>3.2</v>
      </c>
      <c r="L37" s="189">
        <v>13</v>
      </c>
      <c r="M37" s="189">
        <v>16</v>
      </c>
      <c r="N37" s="189">
        <v>1</v>
      </c>
      <c r="O37" s="189">
        <v>0</v>
      </c>
      <c r="P37" s="189">
        <v>17</v>
      </c>
      <c r="Q37" s="189">
        <v>6.69</v>
      </c>
      <c r="R37" s="189">
        <v>6</v>
      </c>
      <c r="S37" s="189">
        <v>9999</v>
      </c>
      <c r="T37" s="186">
        <v>8</v>
      </c>
      <c r="U37" s="205">
        <f t="shared" si="1"/>
        <v>72</v>
      </c>
    </row>
    <row r="38" spans="1:21" s="25" customFormat="1" ht="15.75" thickBot="1">
      <c r="A38" s="184">
        <v>189</v>
      </c>
      <c r="B38" s="185" t="s">
        <v>60</v>
      </c>
      <c r="C38" s="186">
        <v>2011</v>
      </c>
      <c r="D38" s="187">
        <v>11</v>
      </c>
      <c r="E38" s="191">
        <v>9999</v>
      </c>
      <c r="F38" s="189">
        <v>11</v>
      </c>
      <c r="G38" s="189">
        <v>17</v>
      </c>
      <c r="H38" s="189">
        <v>8</v>
      </c>
      <c r="I38" s="189">
        <v>98</v>
      </c>
      <c r="J38" s="189">
        <v>15</v>
      </c>
      <c r="K38" s="189">
        <v>3.75</v>
      </c>
      <c r="L38" s="189">
        <v>6</v>
      </c>
      <c r="M38" s="189">
        <v>9</v>
      </c>
      <c r="N38" s="189">
        <v>9</v>
      </c>
      <c r="O38" s="189">
        <v>19</v>
      </c>
      <c r="P38" s="189">
        <v>6</v>
      </c>
      <c r="Q38" s="189">
        <v>7.35</v>
      </c>
      <c r="R38" s="189">
        <v>12</v>
      </c>
      <c r="S38" s="189">
        <v>9999</v>
      </c>
      <c r="T38" s="186">
        <v>8</v>
      </c>
      <c r="U38" s="205">
        <f t="shared" si="1"/>
        <v>75</v>
      </c>
    </row>
    <row r="39" spans="1:21" s="25" customFormat="1" ht="15.75" thickBot="1">
      <c r="A39" s="184">
        <v>178</v>
      </c>
      <c r="B39" s="185" t="s">
        <v>190</v>
      </c>
      <c r="C39" s="186">
        <v>2012</v>
      </c>
      <c r="D39" s="187">
        <v>12</v>
      </c>
      <c r="E39" s="191">
        <v>9999</v>
      </c>
      <c r="F39" s="189">
        <v>11</v>
      </c>
      <c r="G39" s="189">
        <v>11</v>
      </c>
      <c r="H39" s="189">
        <v>13</v>
      </c>
      <c r="I39" s="189">
        <v>105</v>
      </c>
      <c r="J39" s="189">
        <v>14</v>
      </c>
      <c r="K39" s="189">
        <v>3.22</v>
      </c>
      <c r="L39" s="189">
        <v>12</v>
      </c>
      <c r="M39" s="189">
        <v>10</v>
      </c>
      <c r="N39" s="189">
        <v>5</v>
      </c>
      <c r="O39" s="189">
        <v>8</v>
      </c>
      <c r="P39" s="189">
        <v>12</v>
      </c>
      <c r="Q39" s="189">
        <v>7.18</v>
      </c>
      <c r="R39" s="189">
        <v>11</v>
      </c>
      <c r="S39" s="189">
        <v>9999</v>
      </c>
      <c r="T39" s="186">
        <v>8</v>
      </c>
      <c r="U39" s="205">
        <f t="shared" si="1"/>
        <v>86</v>
      </c>
    </row>
    <row r="40" spans="1:21" s="25" customFormat="1" ht="15.75" thickBot="1">
      <c r="A40" s="184">
        <v>182</v>
      </c>
      <c r="B40" s="185" t="s">
        <v>47</v>
      </c>
      <c r="C40" s="186">
        <v>2011</v>
      </c>
      <c r="D40" s="187">
        <v>12</v>
      </c>
      <c r="E40" s="191">
        <v>9999</v>
      </c>
      <c r="F40" s="189">
        <v>11</v>
      </c>
      <c r="G40" s="189">
        <v>0</v>
      </c>
      <c r="H40" s="189">
        <v>17</v>
      </c>
      <c r="I40" s="189">
        <v>110</v>
      </c>
      <c r="J40" s="189">
        <v>12</v>
      </c>
      <c r="K40" s="189">
        <v>3.43</v>
      </c>
      <c r="L40" s="189">
        <v>11</v>
      </c>
      <c r="M40" s="189">
        <v>9</v>
      </c>
      <c r="N40" s="189">
        <v>9</v>
      </c>
      <c r="O40" s="189">
        <v>20</v>
      </c>
      <c r="P40" s="189">
        <v>5</v>
      </c>
      <c r="Q40" s="189">
        <v>7.5</v>
      </c>
      <c r="R40" s="189">
        <v>13</v>
      </c>
      <c r="S40" s="189">
        <v>9999</v>
      </c>
      <c r="T40" s="186">
        <v>8</v>
      </c>
      <c r="U40" s="205">
        <f t="shared" si="1"/>
        <v>86</v>
      </c>
    </row>
    <row r="41" spans="1:21" s="25" customFormat="1" ht="15.75" thickBot="1">
      <c r="A41" s="184">
        <v>180</v>
      </c>
      <c r="B41" s="185" t="s">
        <v>84</v>
      </c>
      <c r="C41" s="186">
        <v>2011</v>
      </c>
      <c r="D41" s="187">
        <v>14</v>
      </c>
      <c r="E41" s="191">
        <v>9999</v>
      </c>
      <c r="F41" s="189">
        <v>11</v>
      </c>
      <c r="G41" s="189">
        <v>10</v>
      </c>
      <c r="H41" s="189">
        <v>15</v>
      </c>
      <c r="I41" s="189">
        <v>115</v>
      </c>
      <c r="J41" s="189">
        <v>9</v>
      </c>
      <c r="K41" s="189">
        <v>2.97</v>
      </c>
      <c r="L41" s="189">
        <v>15</v>
      </c>
      <c r="M41" s="189">
        <v>15</v>
      </c>
      <c r="N41" s="189">
        <v>2</v>
      </c>
      <c r="O41" s="189">
        <v>5</v>
      </c>
      <c r="P41" s="189">
        <v>15</v>
      </c>
      <c r="Q41" s="189">
        <v>7.56</v>
      </c>
      <c r="R41" s="189">
        <v>15</v>
      </c>
      <c r="S41" s="189">
        <v>9999</v>
      </c>
      <c r="T41" s="186">
        <v>8</v>
      </c>
      <c r="U41" s="205">
        <f t="shared" si="1"/>
        <v>90</v>
      </c>
    </row>
    <row r="42" spans="1:21" s="25" customFormat="1" ht="15.75" thickBot="1">
      <c r="A42" s="184">
        <v>184</v>
      </c>
      <c r="B42" s="185" t="s">
        <v>191</v>
      </c>
      <c r="C42" s="186">
        <v>2012</v>
      </c>
      <c r="D42" s="187">
        <v>15</v>
      </c>
      <c r="E42" s="191">
        <v>9999</v>
      </c>
      <c r="F42" s="189">
        <v>11</v>
      </c>
      <c r="G42" s="189">
        <v>8</v>
      </c>
      <c r="H42" s="189">
        <v>16</v>
      </c>
      <c r="I42" s="189">
        <v>109</v>
      </c>
      <c r="J42" s="189">
        <v>13</v>
      </c>
      <c r="K42" s="189">
        <v>2.89</v>
      </c>
      <c r="L42" s="189">
        <v>17</v>
      </c>
      <c r="M42" s="189">
        <v>9</v>
      </c>
      <c r="N42" s="189">
        <v>9</v>
      </c>
      <c r="O42" s="189">
        <v>15</v>
      </c>
      <c r="P42" s="189">
        <v>7</v>
      </c>
      <c r="Q42" s="189">
        <v>7.57</v>
      </c>
      <c r="R42" s="189">
        <v>16</v>
      </c>
      <c r="S42" s="189">
        <v>9999</v>
      </c>
      <c r="T42" s="186">
        <v>8</v>
      </c>
      <c r="U42" s="205">
        <f t="shared" si="1"/>
        <v>97</v>
      </c>
    </row>
    <row r="43" spans="1:21" s="25" customFormat="1" ht="15.75" thickBot="1">
      <c r="A43" s="184">
        <v>70</v>
      </c>
      <c r="B43" s="185" t="s">
        <v>170</v>
      </c>
      <c r="C43" s="186">
        <v>2011</v>
      </c>
      <c r="D43" s="187">
        <v>15</v>
      </c>
      <c r="E43" s="191">
        <v>14.5</v>
      </c>
      <c r="F43" s="189">
        <v>10</v>
      </c>
      <c r="G43" s="190">
        <v>14</v>
      </c>
      <c r="H43" s="189">
        <v>10</v>
      </c>
      <c r="I43" s="189">
        <v>86</v>
      </c>
      <c r="J43" s="189">
        <v>16</v>
      </c>
      <c r="K43" s="189">
        <v>3.12</v>
      </c>
      <c r="L43" s="189">
        <v>14</v>
      </c>
      <c r="M43" s="189">
        <v>6</v>
      </c>
      <c r="N43" s="189">
        <v>14</v>
      </c>
      <c r="O43" s="189">
        <v>4</v>
      </c>
      <c r="P43" s="189">
        <v>16</v>
      </c>
      <c r="Q43" s="189">
        <v>7.5</v>
      </c>
      <c r="R43" s="189">
        <v>13</v>
      </c>
      <c r="S43" s="189">
        <v>2.42</v>
      </c>
      <c r="T43" s="186">
        <v>4</v>
      </c>
      <c r="U43" s="205">
        <f t="shared" si="1"/>
        <v>97</v>
      </c>
    </row>
    <row r="44" spans="1:21" s="25" customFormat="1" ht="34.5" customHeight="1" thickBot="1">
      <c r="A44" s="193">
        <v>181</v>
      </c>
      <c r="B44" s="194" t="s">
        <v>192</v>
      </c>
      <c r="C44" s="195">
        <v>2012</v>
      </c>
      <c r="D44" s="196">
        <v>17</v>
      </c>
      <c r="E44" s="197">
        <v>9999</v>
      </c>
      <c r="F44" s="198">
        <v>11</v>
      </c>
      <c r="G44" s="198">
        <v>18</v>
      </c>
      <c r="H44" s="198">
        <v>7</v>
      </c>
      <c r="I44" s="198">
        <v>79</v>
      </c>
      <c r="J44" s="198">
        <v>17</v>
      </c>
      <c r="K44" s="198">
        <v>2.96</v>
      </c>
      <c r="L44" s="198">
        <v>16</v>
      </c>
      <c r="M44" s="198">
        <v>5</v>
      </c>
      <c r="N44" s="198">
        <v>16</v>
      </c>
      <c r="O44" s="198">
        <v>15</v>
      </c>
      <c r="P44" s="198">
        <v>7</v>
      </c>
      <c r="Q44" s="198">
        <v>7.97</v>
      </c>
      <c r="R44" s="198">
        <v>17</v>
      </c>
      <c r="S44" s="198">
        <v>9999</v>
      </c>
      <c r="T44" s="195">
        <v>8</v>
      </c>
      <c r="U44" s="205">
        <f t="shared" si="1"/>
        <v>99</v>
      </c>
    </row>
  </sheetData>
  <mergeCells count="10">
    <mergeCell ref="A8:A9"/>
    <mergeCell ref="B8:B9"/>
    <mergeCell ref="C8:C9"/>
    <mergeCell ref="E8:U8"/>
    <mergeCell ref="A22:XFD27"/>
    <mergeCell ref="A3:T3"/>
    <mergeCell ref="B5:C5"/>
    <mergeCell ref="E5:T5"/>
    <mergeCell ref="B6:C6"/>
    <mergeCell ref="E6:T6"/>
  </mergeCells>
  <dataValidations count="2">
    <dataValidation type="list" allowBlank="1" showInputMessage="1" showErrorMessage="1" sqref="O4:R4">
      <formula1>День</formula1>
    </dataValidation>
    <dataValidation type="list" allowBlank="1" showInputMessage="1" showErrorMessage="1" sqref="S4:T4">
      <formula1>Месяц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2004 и старше</vt:lpstr>
      <vt:lpstr>2005-2006</vt:lpstr>
      <vt:lpstr>2007-2008</vt:lpstr>
      <vt:lpstr>2009-2010</vt:lpstr>
      <vt:lpstr>2011</vt:lpstr>
      <vt:lpstr>2011-2012</vt:lpstr>
      <vt:lpstr>'2004 и старше'!Область_печати</vt:lpstr>
      <vt:lpstr>'2007-2008'!Область_печати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Артем_Анна</cp:lastModifiedBy>
  <cp:lastPrinted>2018-10-11T08:35:21Z</cp:lastPrinted>
  <dcterms:created xsi:type="dcterms:W3CDTF">2018-10-11T02:25:43Z</dcterms:created>
  <dcterms:modified xsi:type="dcterms:W3CDTF">2018-10-20T04:46:54Z</dcterms:modified>
</cp:coreProperties>
</file>